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2" activeTab="7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<sst xmlns="http://schemas.openxmlformats.org/spreadsheetml/2006/main" count="229" uniqueCount="170">
  <si>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</si>
  <si>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</si>
  <si>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</si>
  <si>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</si>
  <si>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</si>
  <si>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</si>
  <si>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</si>
  <si>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</si>
  <si>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</si>
  <si>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</si>
  <si>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</si>
  <si>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</si>
  <si>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</si>
  <si>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</si>
  <si>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</si>
  <si>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</si>
  <si>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</si>
  <si>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</si>
  <si>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</si>
  <si>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</si>
  <si>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</si>
  <si>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</si>
  <si>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</si>
  <si>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</si>
  <si>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</si>
  <si>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</si>
  <si>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</si>
  <si>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</si>
  <si>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</si>
  <si>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</si>
  <si>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</si>
  <si>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</si>
  <si>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</si>
  <si>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</si>
  <si>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</si>
  <si>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</si>
  <si>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</si>
  <si>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</si>
  <si>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</si>
  <si>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</si>
  <si>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</si>
  <si>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</si>
  <si>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</si>
  <si>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</si>
  <si>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</si>
  <si>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</si>
  <si>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</si>
  <si>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</si>
  <si>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</si>
  <si>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</si>
  <si>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</si>
  <si>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</si>
  <si>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</si>
  <si>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</si>
  <si>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</si>
  <si>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</si>
  <si>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</si>
  <si>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</si>
  <si>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</si>
  <si>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</si>
  <si>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</si>
  <si>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</si>
  <si>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</si>
  <si>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</si>
  <si>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</si>
  <si>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</si>
  <si>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</si>
  <si>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</si>
  <si>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</si>
  <si>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</si>
  <si>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</si>
  <si>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</si>
  <si>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</si>
  <si>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</si>
  <si>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</si>
  <si>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</si>
  <si>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</si>
  <si>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表08</t>
  </si>
  <si>
    <t>预算数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</si>
  <si>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</si>
  <si>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</si>
  <si>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</si>
  <si>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</si>
  <si>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</si>
  <si>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</si>
  <si>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</si>
  <si>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</si>
  <si>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</si>
  <si>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</si>
  <si>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</si>
  <si>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</si>
  <si>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</si>
  <si>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</si>
  <si>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</si>
  <si>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</si>
  <si>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</si>
  <si>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</si>
  <si>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</si>
  <si>
    <t>部门预算支出经济分类科目</t>
  </si>
  <si>
    <t>表01</t>
  </si>
  <si>
    <t>表02</t>
  </si>
  <si>
    <t>表03</t>
  </si>
  <si>
    <t>表04</t>
  </si>
  <si>
    <t>表05</t>
  </si>
  <si>
    <t>表06</t>
  </si>
  <si>
    <t>表07</t>
  </si>
  <si>
    <t>用累计盈余弥补收支差额</t>
  </si>
  <si>
    <t>八、用累计盈余弥补收支差额</t>
  </si>
  <si>
    <t>附件3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</si>
  <si>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</si>
  <si>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</si>
  <si>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</si>
  <si>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2020年基本支出</t>
  </si>
  <si>
    <r>
      <t>2020</t>
    </r>
    <r>
      <rPr>
        <sz val="10"/>
        <rFont val="宋体"/>
        <family val="0"/>
      </rPr>
      <t>年预算数</t>
    </r>
  </si>
  <si>
    <t>其中：财政拨款结转</t>
  </si>
  <si>
    <t>五、上级补助收入</t>
  </si>
  <si>
    <t>六、附属单位上缴收入</t>
  </si>
  <si>
    <t>七、其他收入</t>
  </si>
  <si>
    <t>四、事业单位经营支出</t>
  </si>
  <si>
    <t>五、对附属单位补助支出</t>
  </si>
  <si>
    <t>六、上缴上级支出</t>
  </si>
  <si>
    <t>部门名称：宁波市镇海新城管理委员会</t>
  </si>
  <si>
    <t>宁波市镇海新城管理委员会没有政府性基金预算拨款安排的支出，故本表无数据</t>
  </si>
  <si>
    <t>其他对个人和家庭的补助支出</t>
  </si>
  <si>
    <t xml:space="preserve">  机关事业单位基本养老保险缴费</t>
  </si>
  <si>
    <t xml:space="preserve">  职业年金缴费</t>
  </si>
  <si>
    <t xml:space="preserve">  其他社会保障缴费</t>
  </si>
  <si>
    <t xml:space="preserve">  办公费</t>
  </si>
  <si>
    <t xml:space="preserve">  差旅费</t>
  </si>
  <si>
    <t xml:space="preserve">  其他商品和服务支出</t>
  </si>
  <si>
    <t xml:space="preserve">  其他交通费用</t>
  </si>
  <si>
    <t>科目编码</t>
  </si>
  <si>
    <t>科目名称</t>
  </si>
  <si>
    <t>合计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</si>
  <si>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</si>
  <si>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</si>
  <si>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</si>
  <si>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</si>
  <si>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</si>
  <si>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</si>
  <si>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事业单位绩效工资</t>
  </si>
  <si>
    <t xml:space="preserve">  住房公积金</t>
  </si>
  <si>
    <t>商品和服务支出</t>
  </si>
  <si>
    <t xml:space="preserve">  退休费</t>
  </si>
  <si>
    <t xml:space="preserve">  其他对个人和家庭的补助支出</t>
  </si>
  <si>
    <t>部门名称:宁波市镇海新城管理委员会</t>
  </si>
  <si>
    <t>20103</t>
  </si>
  <si>
    <t>2010301</t>
  </si>
  <si>
    <t>一、一般公共服务</t>
  </si>
  <si>
    <t>二、社会保障和就业支出</t>
  </si>
  <si>
    <t xml:space="preserve">   行政事业单位离退休</t>
  </si>
  <si>
    <t>三、住房保障支出</t>
  </si>
  <si>
    <t xml:space="preserve">  政府办公厅（室）及相关机构</t>
  </si>
  <si>
    <t xml:space="preserve">    行政运行 </t>
  </si>
  <si>
    <t xml:space="preserve">     机关事业单位基本养老保险缴费</t>
  </si>
  <si>
    <t xml:space="preserve">     机关事业单位年金缴费支出</t>
  </si>
  <si>
    <t xml:space="preserve">     其他行政事业单位离退休支出</t>
  </si>
  <si>
    <t xml:space="preserve">  住房改革支出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</si>
  <si>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住房公积金 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</si>
  <si>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提租补贴</t>
    </r>
  </si>
  <si>
    <t>部门名称：宁波市镇海新城管理委员会</t>
  </si>
  <si>
    <t>宁波市镇海新城管理委员会</t>
  </si>
  <si>
    <t>宁波市镇海新城管理委员会本级</t>
  </si>
  <si>
    <t>部门名称：宁波市镇海新新城管理委员会</t>
  </si>
  <si>
    <t>城乡社区支出</t>
  </si>
  <si>
    <t>城市基础设施配套费安排的支出</t>
  </si>
  <si>
    <t>城市公共设施</t>
  </si>
  <si>
    <t>农林水支出</t>
  </si>
  <si>
    <t>农业</t>
  </si>
  <si>
    <t>病虫害控制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</si>
</sst>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0.00000000_ "/>
    <numFmt numFmtId="181" formatCode="0.0000000_ "/>
  </numFmts>
  <fonts count="4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9" fontId="2" fillId="0" borderId="10" xfId="5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9" fontId="2" fillId="0" borderId="10" xfId="33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A5" sqref="A5:IV26"/>
    </sheetView>
  </sheetViews>
  <sheetFormatPr defaultColWidth="6.875" defaultRowHeight="19.5" customHeight="1"/>
  <cols>
    <col min="1" max="1" width="34.875" style="3" customWidth="1"/>
    <col min="2" max="2" width="28.875" style="47" customWidth="1"/>
    <col min="3" max="3" width="29.375" style="0" customWidth="1"/>
    <col min="4" max="4" width="24.00390625" style="47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108</v>
      </c>
    </row>
    <row r="2" spans="1:4" ht="15" customHeight="1">
      <c r="A2" s="15"/>
      <c r="D2" s="134" t="s">
        <v>99</v>
      </c>
    </row>
    <row r="3" spans="1:253" s="25" customFormat="1" ht="28.5" customHeight="1">
      <c r="A3" s="95" t="s">
        <v>82</v>
      </c>
      <c r="B3" s="95"/>
      <c r="C3" s="95"/>
      <c r="D3" s="9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106" t="s">
        <v>121</v>
      </c>
      <c r="B4" s="107"/>
      <c r="C4" s="3"/>
      <c r="D4" s="5" t="s">
        <v>0</v>
      </c>
      <c r="H4" s="17"/>
      <c r="I4" s="17"/>
      <c r="J4" s="17"/>
      <c r="K4" s="17"/>
      <c r="L4" s="17"/>
    </row>
    <row r="5" spans="1:20" ht="18" customHeight="1">
      <c r="A5" s="30" t="s">
        <v>1</v>
      </c>
      <c r="B5" s="128"/>
      <c r="C5" s="30" t="s">
        <v>2</v>
      </c>
      <c r="D5" s="135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18" customHeight="1">
      <c r="A6" s="32" t="s">
        <v>3</v>
      </c>
      <c r="B6" s="32" t="s">
        <v>4</v>
      </c>
      <c r="C6" s="32" t="s">
        <v>3</v>
      </c>
      <c r="D6" s="33" t="s">
        <v>4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18" customHeight="1">
      <c r="A7" s="12" t="s">
        <v>38</v>
      </c>
      <c r="B7" s="129">
        <f>B8</f>
        <v>476.8</v>
      </c>
      <c r="C7" s="48" t="s">
        <v>148</v>
      </c>
      <c r="D7" s="42">
        <f>D9</f>
        <v>325.2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18" customHeight="1">
      <c r="A8" s="23" t="s">
        <v>39</v>
      </c>
      <c r="B8" s="129">
        <v>476.8</v>
      </c>
      <c r="C8" s="48" t="s">
        <v>152</v>
      </c>
      <c r="D8" s="124">
        <f>D9</f>
        <v>325.2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18" customHeight="1">
      <c r="A9" s="23" t="s">
        <v>40</v>
      </c>
      <c r="B9" s="129"/>
      <c r="C9" s="48" t="s">
        <v>153</v>
      </c>
      <c r="D9" s="125">
        <f>23.75+301.45</f>
        <v>325.2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18" customHeight="1">
      <c r="A10" s="12" t="s">
        <v>61</v>
      </c>
      <c r="B10" s="129"/>
      <c r="C10" s="48" t="s">
        <v>149</v>
      </c>
      <c r="D10" s="41">
        <f>D11</f>
        <v>61.84</v>
      </c>
      <c r="E10" s="17"/>
      <c r="O10" s="17"/>
      <c r="P10" s="17"/>
      <c r="Q10" s="17"/>
      <c r="R10" s="17"/>
      <c r="S10" s="17"/>
      <c r="T10" s="17"/>
      <c r="AB10" s="17"/>
    </row>
    <row r="11" spans="1:31" ht="18" customHeight="1">
      <c r="A11" s="34" t="s">
        <v>62</v>
      </c>
      <c r="B11" s="129"/>
      <c r="C11" s="48" t="s">
        <v>150</v>
      </c>
      <c r="D11" s="41">
        <f>D12+D13+D14</f>
        <v>61.84</v>
      </c>
      <c r="E11" s="17"/>
      <c r="N11" s="17"/>
      <c r="O11" s="17"/>
      <c r="P11" s="17"/>
      <c r="Q11" s="17"/>
      <c r="R11" s="17"/>
      <c r="AE11" s="17"/>
    </row>
    <row r="12" spans="1:17" ht="18" customHeight="1">
      <c r="A12" s="34" t="s">
        <v>18</v>
      </c>
      <c r="B12" s="27"/>
      <c r="C12" s="48" t="s">
        <v>154</v>
      </c>
      <c r="D12" s="41">
        <v>27.63</v>
      </c>
      <c r="E12" s="17"/>
      <c r="G12" s="17"/>
      <c r="I12" s="17"/>
      <c r="N12" s="17"/>
      <c r="O12" s="17"/>
      <c r="P12" s="17"/>
      <c r="Q12" s="17"/>
    </row>
    <row r="13" spans="1:9" ht="18" customHeight="1">
      <c r="A13" s="12" t="s">
        <v>115</v>
      </c>
      <c r="B13" s="27"/>
      <c r="C13" s="48" t="s">
        <v>155</v>
      </c>
      <c r="D13" s="41">
        <v>13.82</v>
      </c>
      <c r="E13" s="17"/>
      <c r="G13" s="17"/>
      <c r="I13" s="17"/>
    </row>
    <row r="14" spans="1:21" ht="18" customHeight="1">
      <c r="A14" s="12" t="s">
        <v>116</v>
      </c>
      <c r="B14" s="27"/>
      <c r="C14" s="48" t="s">
        <v>156</v>
      </c>
      <c r="D14" s="41">
        <v>20.39</v>
      </c>
      <c r="E14" s="17"/>
      <c r="G14" s="17"/>
      <c r="I14" s="17"/>
      <c r="U14" s="17"/>
    </row>
    <row r="15" spans="1:9" ht="18" customHeight="1">
      <c r="A15" s="34" t="s">
        <v>117</v>
      </c>
      <c r="B15" s="130"/>
      <c r="C15" s="48" t="s">
        <v>151</v>
      </c>
      <c r="D15" s="41">
        <f>D16</f>
        <v>89.76</v>
      </c>
      <c r="G15" s="17"/>
      <c r="I15" s="17"/>
    </row>
    <row r="16" spans="1:9" ht="18" customHeight="1">
      <c r="A16" s="34"/>
      <c r="B16" s="130"/>
      <c r="C16" s="112" t="s">
        <v>157</v>
      </c>
      <c r="D16" s="136">
        <f>D17+D18</f>
        <v>89.76</v>
      </c>
      <c r="G16" s="17"/>
      <c r="I16" s="17"/>
    </row>
    <row r="17" spans="1:9" ht="18" customHeight="1">
      <c r="A17" s="34"/>
      <c r="B17" s="130"/>
      <c r="C17" s="112" t="s">
        <v>158</v>
      </c>
      <c r="D17" s="41">
        <v>89.29</v>
      </c>
      <c r="G17" s="17"/>
      <c r="I17" s="17"/>
    </row>
    <row r="18" spans="1:9" ht="18" customHeight="1">
      <c r="A18" s="34"/>
      <c r="B18" s="130"/>
      <c r="C18" s="112" t="s">
        <v>159</v>
      </c>
      <c r="D18" s="41">
        <f>0.47</f>
        <v>0.47</v>
      </c>
      <c r="G18" s="17"/>
      <c r="I18" s="17"/>
    </row>
    <row r="19" spans="1:9" ht="18" customHeight="1">
      <c r="A19" s="34"/>
      <c r="B19" s="130"/>
      <c r="C19" s="38"/>
      <c r="D19" s="130"/>
      <c r="G19" s="17"/>
      <c r="I19" s="17"/>
    </row>
    <row r="20" spans="1:7" ht="18" customHeight="1">
      <c r="A20" s="36" t="s">
        <v>21</v>
      </c>
      <c r="B20" s="130">
        <f>B7</f>
        <v>476.8</v>
      </c>
      <c r="C20" s="37" t="s">
        <v>22</v>
      </c>
      <c r="D20" s="130">
        <f>D7+D10+D15</f>
        <v>476.79999999999995</v>
      </c>
      <c r="G20" s="17"/>
    </row>
    <row r="21" spans="1:7" ht="18" customHeight="1">
      <c r="A21" s="12" t="s">
        <v>107</v>
      </c>
      <c r="B21" s="130"/>
      <c r="C21" s="29" t="s">
        <v>118</v>
      </c>
      <c r="D21" s="130"/>
      <c r="G21" s="17"/>
    </row>
    <row r="22" spans="1:7" ht="18" customHeight="1">
      <c r="A22" s="12" t="s">
        <v>41</v>
      </c>
      <c r="B22" s="130"/>
      <c r="C22" s="29" t="s">
        <v>119</v>
      </c>
      <c r="D22" s="130"/>
      <c r="G22" s="17"/>
    </row>
    <row r="23" spans="1:7" ht="18" customHeight="1">
      <c r="A23" s="12" t="s">
        <v>114</v>
      </c>
      <c r="B23" s="130"/>
      <c r="C23" s="29" t="s">
        <v>120</v>
      </c>
      <c r="D23" s="130"/>
      <c r="G23" s="17"/>
    </row>
    <row r="24" spans="1:7" ht="18" customHeight="1">
      <c r="A24" s="12" t="s">
        <v>65</v>
      </c>
      <c r="B24" s="130"/>
      <c r="C24" s="29" t="s">
        <v>42</v>
      </c>
      <c r="D24" s="130"/>
      <c r="G24" s="17"/>
    </row>
    <row r="25" spans="1:7" ht="18" customHeight="1">
      <c r="A25" s="12" t="s">
        <v>54</v>
      </c>
      <c r="B25" s="131"/>
      <c r="C25" s="29"/>
      <c r="D25" s="130"/>
      <c r="G25" s="17"/>
    </row>
    <row r="26" spans="1:7" ht="18" customHeight="1">
      <c r="A26" s="36" t="s">
        <v>23</v>
      </c>
      <c r="B26" s="130">
        <f>B20</f>
        <v>476.8</v>
      </c>
      <c r="C26" s="36" t="s">
        <v>24</v>
      </c>
      <c r="D26" s="130">
        <f>D20</f>
        <v>476.79999999999995</v>
      </c>
      <c r="F26" s="17"/>
      <c r="G26" s="17"/>
    </row>
    <row r="27" spans="1:4" ht="33" customHeight="1">
      <c r="A27" s="66"/>
      <c r="B27" s="66"/>
      <c r="C27" s="66"/>
      <c r="D27" s="66"/>
    </row>
    <row r="28" ht="19.5" customHeight="1">
      <c r="A28"/>
    </row>
  </sheetData>
  <sheetProtection/>
  <mergeCells count="2">
    <mergeCell ref="A27:D27"/>
    <mergeCell ref="A3:D3"/>
  </mergeCells>
  <printOptions/>
  <pageMargins left="0.67" right="0.3937007874015748" top="0.4330708661417323" bottom="0.15748031496062992" header="0.4330708661417323" footer="0.196850393700787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4.75390625" style="0" customWidth="1"/>
    <col min="2" max="2" width="9.50390625" style="0" bestFit="1" customWidth="1"/>
    <col min="6" max="6" width="5.125" style="0" customWidth="1"/>
    <col min="8" max="8" width="6.875" style="0" customWidth="1"/>
    <col min="9" max="9" width="5.00390625" style="0" customWidth="1"/>
    <col min="10" max="10" width="6.75390625" style="0" customWidth="1"/>
    <col min="13" max="13" width="7.375" style="0" customWidth="1"/>
  </cols>
  <sheetData>
    <row r="1" ht="14.25">
      <c r="A1" s="14"/>
    </row>
    <row r="2" spans="1:13" ht="14.25">
      <c r="A2" s="15"/>
      <c r="C2" s="16"/>
      <c r="D2" s="2"/>
      <c r="K2" s="74" t="s">
        <v>100</v>
      </c>
      <c r="L2" s="75"/>
      <c r="M2" s="75"/>
    </row>
    <row r="3" spans="1:13" ht="30" customHeight="1">
      <c r="A3" s="67" t="s">
        <v>83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6.5" customHeight="1">
      <c r="A4" s="133" t="s">
        <v>163</v>
      </c>
      <c r="B4" s="133"/>
      <c r="C4" s="24"/>
      <c r="D4" s="24"/>
      <c r="E4" s="24"/>
      <c r="F4" s="24"/>
      <c r="G4" s="24"/>
      <c r="H4" s="24"/>
      <c r="I4" s="24"/>
      <c r="J4" s="24"/>
      <c r="K4" s="78" t="s">
        <v>0</v>
      </c>
      <c r="L4" s="79"/>
      <c r="M4" s="80"/>
    </row>
    <row r="5" spans="1:13" ht="18" customHeight="1">
      <c r="A5" s="69" t="s">
        <v>27</v>
      </c>
      <c r="B5" s="76" t="s">
        <v>28</v>
      </c>
      <c r="C5" s="71" t="s">
        <v>30</v>
      </c>
      <c r="D5" s="72"/>
      <c r="E5" s="73"/>
      <c r="F5" s="76" t="s">
        <v>63</v>
      </c>
      <c r="G5" s="76" t="s">
        <v>64</v>
      </c>
      <c r="H5" s="76" t="s">
        <v>31</v>
      </c>
      <c r="I5" s="76" t="s">
        <v>32</v>
      </c>
      <c r="J5" s="76" t="s">
        <v>33</v>
      </c>
      <c r="K5" s="76" t="s">
        <v>34</v>
      </c>
      <c r="L5" s="76" t="s">
        <v>106</v>
      </c>
      <c r="M5" s="76" t="s">
        <v>29</v>
      </c>
    </row>
    <row r="6" spans="1:13" ht="51" customHeight="1">
      <c r="A6" s="70"/>
      <c r="B6" s="76"/>
      <c r="C6" s="49" t="s">
        <v>35</v>
      </c>
      <c r="D6" s="49" t="s">
        <v>36</v>
      </c>
      <c r="E6" s="49" t="s">
        <v>37</v>
      </c>
      <c r="F6" s="77"/>
      <c r="G6" s="77"/>
      <c r="H6" s="77"/>
      <c r="I6" s="77"/>
      <c r="J6" s="77"/>
      <c r="K6" s="77"/>
      <c r="L6" s="77"/>
      <c r="M6" s="76"/>
    </row>
    <row r="7" spans="1:13" ht="21" customHeight="1">
      <c r="A7" s="27" t="s">
        <v>35</v>
      </c>
      <c r="B7" s="23">
        <f>C7</f>
        <v>476.8</v>
      </c>
      <c r="C7" s="23">
        <f>D7</f>
        <v>476.8</v>
      </c>
      <c r="D7" s="23">
        <f>D8</f>
        <v>476.8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1" customHeight="1">
      <c r="A8" s="28" t="s">
        <v>161</v>
      </c>
      <c r="B8" s="23">
        <f>C8</f>
        <v>476.8</v>
      </c>
      <c r="C8" s="23">
        <f>D8</f>
        <v>476.8</v>
      </c>
      <c r="D8" s="23">
        <v>476.8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1" customHeight="1">
      <c r="A9" s="110" t="s">
        <v>162</v>
      </c>
      <c r="B9" s="23">
        <f>C9</f>
        <v>476.8</v>
      </c>
      <c r="C9" s="23">
        <f>D9</f>
        <v>476.8</v>
      </c>
      <c r="D9" s="23">
        <v>476.8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66"/>
      <c r="B19" s="66"/>
      <c r="C19" s="26"/>
    </row>
  </sheetData>
  <sheetProtection/>
  <mergeCells count="16">
    <mergeCell ref="M5:M6"/>
    <mergeCell ref="I5:I6"/>
    <mergeCell ref="J5:J6"/>
    <mergeCell ref="K5:K6"/>
    <mergeCell ref="L5:L6"/>
    <mergeCell ref="A4:B4"/>
    <mergeCell ref="A3:M3"/>
    <mergeCell ref="A5:A6"/>
    <mergeCell ref="C5:E5"/>
    <mergeCell ref="K2:M2"/>
    <mergeCell ref="A19:B19"/>
    <mergeCell ref="F5:F6"/>
    <mergeCell ref="G5:G6"/>
    <mergeCell ref="H5:H6"/>
    <mergeCell ref="B5:B6"/>
    <mergeCell ref="K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8" sqref="A8:A9"/>
    </sheetView>
  </sheetViews>
  <sheetFormatPr defaultColWidth="9.00390625" defaultRowHeight="14.25"/>
  <cols>
    <col min="1" max="1" width="24.375" style="0" customWidth="1"/>
    <col min="2" max="2" width="17.875" style="0" customWidth="1"/>
    <col min="3" max="3" width="15.00390625" style="0" customWidth="1"/>
    <col min="4" max="4" width="13.50390625" style="0" customWidth="1"/>
    <col min="5" max="5" width="11.50390625" style="0" customWidth="1"/>
    <col min="6" max="6" width="10.50390625" style="0" customWidth="1"/>
    <col min="7" max="7" width="9.50390625" style="0" customWidth="1"/>
    <col min="8" max="8" width="12.625" style="0" customWidth="1"/>
  </cols>
  <sheetData>
    <row r="1" ht="14.25">
      <c r="A1" s="14"/>
    </row>
    <row r="2" ht="14.25">
      <c r="H2" s="51" t="s">
        <v>101</v>
      </c>
    </row>
    <row r="3" spans="1:8" ht="29.25" customHeight="1">
      <c r="A3" s="83" t="s">
        <v>84</v>
      </c>
      <c r="B3" s="84"/>
      <c r="C3" s="84"/>
      <c r="D3" s="84"/>
      <c r="E3" s="84"/>
      <c r="F3" s="84"/>
      <c r="G3" s="84"/>
      <c r="H3" s="84"/>
    </row>
    <row r="4" spans="1:8" ht="27" customHeight="1">
      <c r="A4" s="132" t="s">
        <v>160</v>
      </c>
      <c r="B4" s="132"/>
      <c r="C4" s="24"/>
      <c r="D4" s="24"/>
      <c r="E4" s="24"/>
      <c r="F4" s="24"/>
      <c r="G4" s="24"/>
      <c r="H4" s="52" t="s">
        <v>46</v>
      </c>
    </row>
    <row r="5" spans="1:8" ht="14.25" customHeight="1">
      <c r="A5" s="69" t="s">
        <v>47</v>
      </c>
      <c r="B5" s="76" t="s">
        <v>48</v>
      </c>
      <c r="C5" s="71" t="s">
        <v>44</v>
      </c>
      <c r="D5" s="81"/>
      <c r="E5" s="76" t="s">
        <v>45</v>
      </c>
      <c r="F5" s="76" t="s">
        <v>51</v>
      </c>
      <c r="G5" s="76" t="s">
        <v>52</v>
      </c>
      <c r="H5" s="76" t="s">
        <v>53</v>
      </c>
    </row>
    <row r="6" spans="1:8" ht="21.75" customHeight="1">
      <c r="A6" s="70"/>
      <c r="B6" s="76"/>
      <c r="C6" s="49" t="s">
        <v>49</v>
      </c>
      <c r="D6" s="49" t="s">
        <v>50</v>
      </c>
      <c r="E6" s="77"/>
      <c r="F6" s="77"/>
      <c r="G6" s="77"/>
      <c r="H6" s="77"/>
    </row>
    <row r="7" spans="1:8" ht="14.25">
      <c r="A7" s="27" t="s">
        <v>43</v>
      </c>
      <c r="B7" s="27">
        <f>B8</f>
        <v>476.8</v>
      </c>
      <c r="C7" s="27">
        <f>C8</f>
        <v>453.05</v>
      </c>
      <c r="D7" s="27">
        <f>D8</f>
        <v>23.75</v>
      </c>
      <c r="E7" s="27"/>
      <c r="F7" s="27"/>
      <c r="G7" s="27"/>
      <c r="H7" s="27"/>
    </row>
    <row r="8" spans="1:8" ht="14.25">
      <c r="A8" s="27" t="s">
        <v>161</v>
      </c>
      <c r="B8" s="27">
        <f>C8+D8</f>
        <v>476.8</v>
      </c>
      <c r="C8" s="27">
        <v>453.05</v>
      </c>
      <c r="D8" s="27">
        <v>23.75</v>
      </c>
      <c r="E8" s="27"/>
      <c r="F8" s="27"/>
      <c r="G8" s="27"/>
      <c r="H8" s="27"/>
    </row>
    <row r="9" spans="1:8" ht="14.25">
      <c r="A9" s="109" t="s">
        <v>162</v>
      </c>
      <c r="B9" s="27">
        <v>476.8</v>
      </c>
      <c r="C9" s="27">
        <v>453.05</v>
      </c>
      <c r="D9" s="27">
        <v>23.75</v>
      </c>
      <c r="E9" s="27"/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82"/>
      <c r="B27" s="82"/>
      <c r="C27" s="82"/>
      <c r="D27" s="82"/>
      <c r="E27" s="47"/>
      <c r="F27" s="47"/>
      <c r="G27" s="47"/>
      <c r="H27" s="47"/>
    </row>
  </sheetData>
  <sheetProtection/>
  <mergeCells count="10">
    <mergeCell ref="B5:B6"/>
    <mergeCell ref="C5:D5"/>
    <mergeCell ref="A27:D27"/>
    <mergeCell ref="A3:H3"/>
    <mergeCell ref="E5:E6"/>
    <mergeCell ref="F5:F6"/>
    <mergeCell ref="G5:G6"/>
    <mergeCell ref="H5:H6"/>
    <mergeCell ref="A5:A6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5.00390625" style="0" customWidth="1"/>
    <col min="2" max="2" width="33.625" style="47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102</v>
      </c>
    </row>
    <row r="3" spans="1:4" ht="27">
      <c r="A3" s="95" t="s">
        <v>85</v>
      </c>
      <c r="B3" s="95"/>
      <c r="C3" s="95"/>
      <c r="D3" s="95"/>
    </row>
    <row r="4" spans="1:4" ht="14.25">
      <c r="A4" s="108" t="s">
        <v>121</v>
      </c>
      <c r="B4" s="108"/>
      <c r="C4" s="3"/>
      <c r="D4" s="50" t="s">
        <v>0</v>
      </c>
    </row>
    <row r="5" spans="1:4" ht="14.25">
      <c r="A5" s="30" t="s">
        <v>1</v>
      </c>
      <c r="B5" s="128"/>
      <c r="C5" s="30" t="s">
        <v>2</v>
      </c>
      <c r="D5" s="31"/>
    </row>
    <row r="6" spans="1:4" ht="33" customHeight="1">
      <c r="A6" s="32" t="s">
        <v>3</v>
      </c>
      <c r="B6" s="32" t="s">
        <v>4</v>
      </c>
      <c r="C6" s="32" t="s">
        <v>3</v>
      </c>
      <c r="D6" s="32" t="s">
        <v>78</v>
      </c>
    </row>
    <row r="7" spans="1:4" ht="14.25">
      <c r="A7" s="12" t="s">
        <v>56</v>
      </c>
      <c r="B7" s="129">
        <v>476.8</v>
      </c>
      <c r="C7" s="28" t="s">
        <v>59</v>
      </c>
      <c r="D7" s="127">
        <f>D8+D11+D16</f>
        <v>476.79999999999995</v>
      </c>
    </row>
    <row r="8" spans="1:4" ht="14.25">
      <c r="A8" s="23" t="s">
        <v>39</v>
      </c>
      <c r="B8" s="129">
        <v>476.8</v>
      </c>
      <c r="C8" s="48" t="s">
        <v>148</v>
      </c>
      <c r="D8" s="42">
        <f>D10</f>
        <v>325.2</v>
      </c>
    </row>
    <row r="9" spans="1:4" ht="14.25">
      <c r="A9" s="23" t="s">
        <v>40</v>
      </c>
      <c r="B9" s="129"/>
      <c r="C9" s="48" t="s">
        <v>152</v>
      </c>
      <c r="D9" s="124">
        <f>D10</f>
        <v>325.2</v>
      </c>
    </row>
    <row r="10" spans="1:4" ht="14.25">
      <c r="A10" s="12"/>
      <c r="B10" s="129"/>
      <c r="C10" s="48" t="s">
        <v>153</v>
      </c>
      <c r="D10" s="125">
        <f>23.75+301.45</f>
        <v>325.2</v>
      </c>
    </row>
    <row r="11" spans="1:4" ht="14.25">
      <c r="A11" s="34"/>
      <c r="B11" s="129"/>
      <c r="C11" s="48" t="s">
        <v>149</v>
      </c>
      <c r="D11" s="41">
        <f>D12</f>
        <v>61.84</v>
      </c>
    </row>
    <row r="12" spans="1:4" ht="14.25">
      <c r="A12" s="34"/>
      <c r="B12" s="27"/>
      <c r="C12" s="48" t="s">
        <v>150</v>
      </c>
      <c r="D12" s="41">
        <f>D13+D14+D15</f>
        <v>61.84</v>
      </c>
    </row>
    <row r="13" spans="1:4" ht="14.25">
      <c r="A13" s="54"/>
      <c r="B13" s="27"/>
      <c r="C13" s="48" t="s">
        <v>154</v>
      </c>
      <c r="D13" s="41">
        <f>'06一般公共预算基本支出表'!C13</f>
        <v>27.63</v>
      </c>
    </row>
    <row r="14" spans="1:4" ht="14.25">
      <c r="A14" s="54"/>
      <c r="B14" s="27"/>
      <c r="C14" s="48" t="s">
        <v>155</v>
      </c>
      <c r="D14" s="41">
        <f>'06一般公共预算基本支出表'!C14</f>
        <v>13.82</v>
      </c>
    </row>
    <row r="15" spans="1:4" ht="14.25">
      <c r="A15" s="36"/>
      <c r="B15" s="130"/>
      <c r="C15" s="48" t="s">
        <v>156</v>
      </c>
      <c r="D15" s="41">
        <f>'06一般公共预算基本支出表'!C15</f>
        <v>20.39</v>
      </c>
    </row>
    <row r="16" spans="1:4" ht="14.25">
      <c r="A16" s="12"/>
      <c r="B16" s="130"/>
      <c r="C16" s="48" t="s">
        <v>151</v>
      </c>
      <c r="D16" s="41">
        <f>D17</f>
        <v>89.76</v>
      </c>
    </row>
    <row r="17" spans="1:4" ht="14.25">
      <c r="A17" s="12"/>
      <c r="B17" s="130"/>
      <c r="C17" s="112" t="s">
        <v>157</v>
      </c>
      <c r="D17" s="136">
        <f>D18+D19</f>
        <v>89.76</v>
      </c>
    </row>
    <row r="18" spans="1:4" ht="14.25">
      <c r="A18" s="12"/>
      <c r="B18" s="130"/>
      <c r="C18" s="112" t="s">
        <v>158</v>
      </c>
      <c r="D18" s="41">
        <f>'06一般公共预算基本支出表'!C16</f>
        <v>89.29</v>
      </c>
    </row>
    <row r="19" spans="1:4" ht="14.25">
      <c r="A19" s="12"/>
      <c r="B19" s="130"/>
      <c r="C19" s="112" t="s">
        <v>159</v>
      </c>
      <c r="D19" s="41">
        <f>0.47</f>
        <v>0.47</v>
      </c>
    </row>
    <row r="20" spans="1:4" ht="14.25">
      <c r="A20" s="34" t="s">
        <v>57</v>
      </c>
      <c r="B20" s="130"/>
      <c r="C20" s="28" t="s">
        <v>60</v>
      </c>
      <c r="D20" s="28"/>
    </row>
    <row r="21" spans="1:4" ht="14.25">
      <c r="A21" s="35" t="s">
        <v>58</v>
      </c>
      <c r="B21" s="130"/>
      <c r="C21" s="29"/>
      <c r="D21" s="29"/>
    </row>
    <row r="22" spans="1:4" ht="14.25">
      <c r="A22" s="12"/>
      <c r="B22" s="130"/>
      <c r="C22" s="29"/>
      <c r="D22" s="29"/>
    </row>
    <row r="23" spans="1:4" ht="14.25">
      <c r="A23" s="12"/>
      <c r="B23" s="130"/>
      <c r="C23" s="29"/>
      <c r="D23" s="29"/>
    </row>
    <row r="24" spans="1:4" ht="14.25">
      <c r="A24" s="12"/>
      <c r="B24" s="131"/>
      <c r="C24" s="29"/>
      <c r="D24" s="29"/>
    </row>
    <row r="25" spans="1:4" ht="14.25">
      <c r="A25" s="12" t="s">
        <v>55</v>
      </c>
      <c r="B25" s="131"/>
      <c r="C25" s="29"/>
      <c r="D25" s="29"/>
    </row>
    <row r="26" spans="1:4" ht="14.25">
      <c r="A26" s="36" t="s">
        <v>23</v>
      </c>
      <c r="B26" s="130">
        <v>476.8</v>
      </c>
      <c r="C26" s="36" t="s">
        <v>24</v>
      </c>
      <c r="D26" s="36">
        <v>476.8</v>
      </c>
    </row>
    <row r="28" spans="1:2" ht="14.25">
      <c r="A28" s="3"/>
      <c r="B28" s="107"/>
    </row>
  </sheetData>
  <sheetProtection/>
  <mergeCells count="2">
    <mergeCell ref="A3:D3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5"/>
  <sheetViews>
    <sheetView zoomScalePageLayoutView="0" workbookViewId="0" topLeftCell="A1">
      <selection activeCell="D14" sqref="D14"/>
    </sheetView>
  </sheetViews>
  <sheetFormatPr defaultColWidth="6.875" defaultRowHeight="19.5" customHeight="1"/>
  <cols>
    <col min="1" max="1" width="10.375" style="56" customWidth="1"/>
    <col min="2" max="2" width="28.625" style="6" customWidth="1"/>
    <col min="3" max="3" width="13.125" style="5" customWidth="1"/>
    <col min="4" max="4" width="11.125" style="7" customWidth="1"/>
    <col min="5" max="5" width="12.50390625" style="122" customWidth="1"/>
    <col min="6" max="6" width="11.00390625" style="7" customWidth="1"/>
    <col min="7" max="7" width="13.125" style="6" customWidth="1"/>
    <col min="8" max="244" width="14.625" style="6" customWidth="1"/>
    <col min="245" max="252" width="6.875" style="0" customWidth="1"/>
  </cols>
  <sheetData>
    <row r="1" spans="1:8" s="3" customFormat="1" ht="19.5" customHeight="1">
      <c r="A1" s="89"/>
      <c r="B1" s="89"/>
      <c r="C1" s="126"/>
      <c r="D1" s="7"/>
      <c r="E1" s="122"/>
      <c r="F1" s="7"/>
      <c r="G1" s="6"/>
      <c r="H1" s="6"/>
    </row>
    <row r="2" spans="1:8" s="3" customFormat="1" ht="18.75" customHeight="1">
      <c r="A2" s="1"/>
      <c r="B2" s="1"/>
      <c r="C2" s="126"/>
      <c r="D2" s="7"/>
      <c r="E2" s="122"/>
      <c r="G2" s="6"/>
      <c r="H2" s="64" t="s">
        <v>103</v>
      </c>
    </row>
    <row r="3" spans="1:244" s="4" customFormat="1" ht="24" customHeight="1">
      <c r="A3" s="87" t="s">
        <v>86</v>
      </c>
      <c r="B3" s="88"/>
      <c r="C3" s="88"/>
      <c r="D3" s="88"/>
      <c r="E3" s="88"/>
      <c r="F3" s="88"/>
      <c r="G3" s="68"/>
      <c r="H3" s="6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5.75" customHeight="1">
      <c r="A4" s="53" t="s">
        <v>145</v>
      </c>
      <c r="B4" s="10"/>
      <c r="C4" s="101"/>
      <c r="D4" s="11"/>
      <c r="E4" s="123"/>
      <c r="H4" s="51" t="s">
        <v>25</v>
      </c>
    </row>
    <row r="5" spans="1:8" ht="15.75" customHeight="1">
      <c r="A5" s="91" t="s">
        <v>74</v>
      </c>
      <c r="B5" s="92"/>
      <c r="C5" s="76" t="s">
        <v>109</v>
      </c>
      <c r="D5" s="118" t="s">
        <v>110</v>
      </c>
      <c r="E5" s="119"/>
      <c r="F5" s="119"/>
      <c r="G5" s="118" t="s">
        <v>111</v>
      </c>
      <c r="H5" s="119"/>
    </row>
    <row r="6" spans="1:8" s="5" customFormat="1" ht="15.75" customHeight="1">
      <c r="A6" s="28" t="s">
        <v>75</v>
      </c>
      <c r="B6" s="49" t="s">
        <v>73</v>
      </c>
      <c r="C6" s="120"/>
      <c r="D6" s="40" t="s">
        <v>66</v>
      </c>
      <c r="E6" s="40" t="s">
        <v>44</v>
      </c>
      <c r="F6" s="40" t="s">
        <v>45</v>
      </c>
      <c r="G6" s="57" t="s">
        <v>79</v>
      </c>
      <c r="H6" s="40" t="s">
        <v>80</v>
      </c>
    </row>
    <row r="7" spans="1:8" s="5" customFormat="1" ht="15.75" customHeight="1">
      <c r="A7" s="91" t="s">
        <v>43</v>
      </c>
      <c r="B7" s="76"/>
      <c r="C7" s="36">
        <f>C8+C11+C22+C16+C19</f>
        <v>4105.95</v>
      </c>
      <c r="D7" s="41">
        <f>E7</f>
        <v>476.79999999999995</v>
      </c>
      <c r="E7" s="41">
        <f>E8+E11+E22</f>
        <v>476.79999999999995</v>
      </c>
      <c r="F7" s="41"/>
      <c r="G7" s="137">
        <f>D7-C7</f>
        <v>-3629.1499999999996</v>
      </c>
      <c r="H7" s="138">
        <f>(D7-C7)/D7</f>
        <v>-7.611472315436242</v>
      </c>
    </row>
    <row r="8" spans="1:8" ht="15.75" customHeight="1">
      <c r="A8" s="121">
        <v>201</v>
      </c>
      <c r="B8" s="48" t="s">
        <v>148</v>
      </c>
      <c r="C8" s="27">
        <v>2183.29</v>
      </c>
      <c r="D8" s="41">
        <f aca="true" t="shared" si="0" ref="D8:D25">E8</f>
        <v>325.2</v>
      </c>
      <c r="E8" s="42">
        <f>E10</f>
        <v>325.2</v>
      </c>
      <c r="F8" s="42"/>
      <c r="G8" s="137">
        <f aca="true" t="shared" si="1" ref="G8:G25">D8-C8</f>
        <v>-1858.09</v>
      </c>
      <c r="H8" s="138">
        <f aca="true" t="shared" si="2" ref="H8:H25">(D8-C8)/D8</f>
        <v>-5.713683886838869</v>
      </c>
    </row>
    <row r="9" spans="1:8" ht="15.75" customHeight="1">
      <c r="A9" s="39" t="s">
        <v>146</v>
      </c>
      <c r="B9" s="48" t="s">
        <v>152</v>
      </c>
      <c r="C9" s="27">
        <v>2183.29</v>
      </c>
      <c r="D9" s="41">
        <f t="shared" si="0"/>
        <v>325.2</v>
      </c>
      <c r="E9" s="124">
        <f>E10</f>
        <v>325.2</v>
      </c>
      <c r="F9" s="43"/>
      <c r="G9" s="137">
        <f t="shared" si="1"/>
        <v>-1858.09</v>
      </c>
      <c r="H9" s="138">
        <f t="shared" si="2"/>
        <v>-5.713683886838869</v>
      </c>
    </row>
    <row r="10" spans="1:8" ht="15.75" customHeight="1">
      <c r="A10" s="39" t="s">
        <v>147</v>
      </c>
      <c r="B10" s="48" t="s">
        <v>153</v>
      </c>
      <c r="C10" s="27">
        <v>2183.29</v>
      </c>
      <c r="D10" s="41">
        <f t="shared" si="0"/>
        <v>325.2</v>
      </c>
      <c r="E10" s="125">
        <f>23.75+301.45</f>
        <v>325.2</v>
      </c>
      <c r="F10" s="44"/>
      <c r="G10" s="137">
        <f t="shared" si="1"/>
        <v>-1858.09</v>
      </c>
      <c r="H10" s="138">
        <f t="shared" si="2"/>
        <v>-5.713683886838869</v>
      </c>
    </row>
    <row r="11" spans="1:8" ht="15.75" customHeight="1">
      <c r="A11" s="35">
        <v>208</v>
      </c>
      <c r="B11" s="48" t="s">
        <v>149</v>
      </c>
      <c r="C11" s="27">
        <v>64.61</v>
      </c>
      <c r="D11" s="41">
        <f t="shared" si="0"/>
        <v>61.84</v>
      </c>
      <c r="E11" s="41">
        <f>E12</f>
        <v>61.84</v>
      </c>
      <c r="F11" s="45"/>
      <c r="G11" s="137">
        <f t="shared" si="1"/>
        <v>-2.769999999999996</v>
      </c>
      <c r="H11" s="138">
        <f t="shared" si="2"/>
        <v>-0.0447930142302716</v>
      </c>
    </row>
    <row r="12" spans="1:8" ht="15.75" customHeight="1">
      <c r="A12" s="35">
        <v>20805</v>
      </c>
      <c r="B12" s="48" t="s">
        <v>150</v>
      </c>
      <c r="C12" s="27">
        <v>64.61</v>
      </c>
      <c r="D12" s="41">
        <f t="shared" si="0"/>
        <v>61.84</v>
      </c>
      <c r="E12" s="41">
        <f>E13+E14+E15</f>
        <v>61.84</v>
      </c>
      <c r="F12" s="45"/>
      <c r="G12" s="137">
        <f t="shared" si="1"/>
        <v>-2.769999999999996</v>
      </c>
      <c r="H12" s="138">
        <f t="shared" si="2"/>
        <v>-0.0447930142302716</v>
      </c>
    </row>
    <row r="13" spans="1:8" ht="15.75" customHeight="1">
      <c r="A13" s="35">
        <v>2080505</v>
      </c>
      <c r="B13" s="48" t="s">
        <v>154</v>
      </c>
      <c r="C13" s="27">
        <v>41.99</v>
      </c>
      <c r="D13" s="41">
        <f t="shared" si="0"/>
        <v>27.63</v>
      </c>
      <c r="E13" s="41">
        <f>'06一般公共预算基本支出表'!D13</f>
        <v>27.63</v>
      </c>
      <c r="F13" s="45"/>
      <c r="G13" s="137">
        <f t="shared" si="1"/>
        <v>-14.360000000000003</v>
      </c>
      <c r="H13" s="138">
        <f t="shared" si="2"/>
        <v>-0.5197249366630475</v>
      </c>
    </row>
    <row r="14" spans="1:8" ht="15.75" customHeight="1">
      <c r="A14" s="35">
        <v>2080506</v>
      </c>
      <c r="B14" s="48" t="s">
        <v>155</v>
      </c>
      <c r="C14" s="27">
        <v>18.81</v>
      </c>
      <c r="D14" s="41">
        <f t="shared" si="0"/>
        <v>13.82</v>
      </c>
      <c r="E14" s="41">
        <f>'06一般公共预算基本支出表'!D14</f>
        <v>13.82</v>
      </c>
      <c r="F14" s="45"/>
      <c r="G14" s="137">
        <f t="shared" si="1"/>
        <v>-4.989999999999998</v>
      </c>
      <c r="H14" s="138">
        <f t="shared" si="2"/>
        <v>-0.36107091172214173</v>
      </c>
    </row>
    <row r="15" spans="1:8" ht="15.75" customHeight="1">
      <c r="A15" s="35">
        <v>2080599</v>
      </c>
      <c r="B15" s="48" t="s">
        <v>156</v>
      </c>
      <c r="C15" s="27">
        <v>3.81</v>
      </c>
      <c r="D15" s="41">
        <f t="shared" si="0"/>
        <v>20.39</v>
      </c>
      <c r="E15" s="41">
        <f>'06一般公共预算基本支出表'!D15</f>
        <v>20.39</v>
      </c>
      <c r="F15" s="45"/>
      <c r="G15" s="137">
        <f t="shared" si="1"/>
        <v>16.580000000000002</v>
      </c>
      <c r="H15" s="138">
        <f t="shared" si="2"/>
        <v>0.8131436978911232</v>
      </c>
    </row>
    <row r="16" spans="1:8" ht="15.75" customHeight="1">
      <c r="A16" s="35">
        <v>212</v>
      </c>
      <c r="B16" s="112" t="s">
        <v>164</v>
      </c>
      <c r="C16" s="27">
        <v>1744.57</v>
      </c>
      <c r="D16" s="41"/>
      <c r="E16" s="41"/>
      <c r="F16" s="45"/>
      <c r="G16" s="137">
        <f t="shared" si="1"/>
        <v>-1744.57</v>
      </c>
      <c r="H16" s="138" t="e">
        <f t="shared" si="2"/>
        <v>#DIV/0!</v>
      </c>
    </row>
    <row r="17" spans="1:8" ht="15.75" customHeight="1">
      <c r="A17" s="35">
        <v>21213</v>
      </c>
      <c r="B17" s="112" t="s">
        <v>165</v>
      </c>
      <c r="C17" s="27">
        <v>1744.57</v>
      </c>
      <c r="D17" s="41"/>
      <c r="E17" s="41"/>
      <c r="F17" s="45"/>
      <c r="G17" s="137">
        <f t="shared" si="1"/>
        <v>-1744.57</v>
      </c>
      <c r="H17" s="138" t="e">
        <f t="shared" si="2"/>
        <v>#DIV/0!</v>
      </c>
    </row>
    <row r="18" spans="1:8" ht="15.75" customHeight="1">
      <c r="A18" s="35">
        <v>2121301</v>
      </c>
      <c r="B18" s="112" t="s">
        <v>166</v>
      </c>
      <c r="C18" s="27">
        <v>1744.57</v>
      </c>
      <c r="D18" s="41"/>
      <c r="E18" s="41"/>
      <c r="F18" s="45"/>
      <c r="G18" s="137">
        <f t="shared" si="1"/>
        <v>-1744.57</v>
      </c>
      <c r="H18" s="138" t="e">
        <f t="shared" si="2"/>
        <v>#DIV/0!</v>
      </c>
    </row>
    <row r="19" spans="1:8" ht="15.75" customHeight="1">
      <c r="A19" s="35">
        <v>213</v>
      </c>
      <c r="B19" s="112" t="s">
        <v>167</v>
      </c>
      <c r="C19" s="27">
        <v>1</v>
      </c>
      <c r="D19" s="41"/>
      <c r="E19" s="41"/>
      <c r="F19" s="45"/>
      <c r="G19" s="137">
        <f t="shared" si="1"/>
        <v>-1</v>
      </c>
      <c r="H19" s="138" t="e">
        <f t="shared" si="2"/>
        <v>#DIV/0!</v>
      </c>
    </row>
    <row r="20" spans="1:8" ht="15.75" customHeight="1">
      <c r="A20" s="35">
        <v>21301</v>
      </c>
      <c r="B20" s="112" t="s">
        <v>168</v>
      </c>
      <c r="C20" s="27">
        <v>1</v>
      </c>
      <c r="D20" s="41"/>
      <c r="E20" s="41"/>
      <c r="F20" s="45"/>
      <c r="G20" s="137">
        <f t="shared" si="1"/>
        <v>-1</v>
      </c>
      <c r="H20" s="138" t="e">
        <f t="shared" si="2"/>
        <v>#DIV/0!</v>
      </c>
    </row>
    <row r="21" spans="1:8" ht="15.75" customHeight="1">
      <c r="A21" s="35">
        <v>2130108</v>
      </c>
      <c r="B21" s="112" t="s">
        <v>169</v>
      </c>
      <c r="C21" s="27">
        <v>1</v>
      </c>
      <c r="D21" s="41"/>
      <c r="E21" s="41"/>
      <c r="F21" s="45"/>
      <c r="G21" s="137">
        <f t="shared" si="1"/>
        <v>-1</v>
      </c>
      <c r="H21" s="138" t="e">
        <f t="shared" si="2"/>
        <v>#DIV/0!</v>
      </c>
    </row>
    <row r="22" spans="1:8" ht="15.75" customHeight="1">
      <c r="A22" s="35">
        <v>221</v>
      </c>
      <c r="B22" s="48" t="s">
        <v>151</v>
      </c>
      <c r="C22" s="27">
        <v>112.48</v>
      </c>
      <c r="D22" s="41">
        <f t="shared" si="0"/>
        <v>89.76</v>
      </c>
      <c r="E22" s="41">
        <f>E23</f>
        <v>89.76</v>
      </c>
      <c r="F22" s="45"/>
      <c r="G22" s="137">
        <f t="shared" si="1"/>
        <v>-22.72</v>
      </c>
      <c r="H22" s="138">
        <f t="shared" si="2"/>
        <v>-0.2531194295900178</v>
      </c>
    </row>
    <row r="23" spans="1:8" ht="15.75" customHeight="1">
      <c r="A23" s="35">
        <v>22102</v>
      </c>
      <c r="B23" s="112" t="s">
        <v>157</v>
      </c>
      <c r="C23" s="27">
        <v>112.48</v>
      </c>
      <c r="D23" s="41">
        <f t="shared" si="0"/>
        <v>89.76</v>
      </c>
      <c r="E23" s="122">
        <f>E24+E25</f>
        <v>89.76</v>
      </c>
      <c r="F23" s="45"/>
      <c r="G23" s="137">
        <f t="shared" si="1"/>
        <v>-22.72</v>
      </c>
      <c r="H23" s="138">
        <f t="shared" si="2"/>
        <v>-0.2531194295900178</v>
      </c>
    </row>
    <row r="24" spans="1:8" ht="15.75" customHeight="1">
      <c r="A24" s="35">
        <v>2210201</v>
      </c>
      <c r="B24" s="112" t="s">
        <v>158</v>
      </c>
      <c r="C24" s="27">
        <v>111.89</v>
      </c>
      <c r="D24" s="41">
        <f t="shared" si="0"/>
        <v>89.29</v>
      </c>
      <c r="E24" s="41">
        <f>'06一般公共预算基本支出表'!D16</f>
        <v>89.29</v>
      </c>
      <c r="F24" s="45"/>
      <c r="G24" s="137">
        <f t="shared" si="1"/>
        <v>-22.599999999999994</v>
      </c>
      <c r="H24" s="138">
        <f t="shared" si="2"/>
        <v>-0.2531078508231604</v>
      </c>
    </row>
    <row r="25" spans="1:8" ht="15.75" customHeight="1">
      <c r="A25" s="35">
        <v>2210202</v>
      </c>
      <c r="B25" s="112" t="s">
        <v>159</v>
      </c>
      <c r="C25" s="27">
        <v>0.59</v>
      </c>
      <c r="D25" s="41">
        <f t="shared" si="0"/>
        <v>0.47</v>
      </c>
      <c r="E25" s="41">
        <f>0.47</f>
        <v>0.47</v>
      </c>
      <c r="F25" s="45"/>
      <c r="G25" s="137">
        <f t="shared" si="1"/>
        <v>-0.12</v>
      </c>
      <c r="H25" s="138">
        <f t="shared" si="2"/>
        <v>-0.2553191489361702</v>
      </c>
    </row>
  </sheetData>
  <sheetProtection/>
  <mergeCells count="7">
    <mergeCell ref="G5:H5"/>
    <mergeCell ref="A3:H3"/>
    <mergeCell ref="A1:B1"/>
    <mergeCell ref="D5:F5"/>
    <mergeCell ref="A5:B5"/>
    <mergeCell ref="C5:C6"/>
    <mergeCell ref="A7:B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6">
      <selection activeCell="A4" sqref="A4:IV24"/>
    </sheetView>
  </sheetViews>
  <sheetFormatPr defaultColWidth="9.00390625" defaultRowHeight="14.25"/>
  <cols>
    <col min="1" max="1" width="26.125" style="0" customWidth="1"/>
    <col min="2" max="2" width="24.75390625" style="65" customWidth="1"/>
    <col min="3" max="4" width="19.75390625" style="0" customWidth="1"/>
    <col min="5" max="5" width="17.00390625" style="0" customWidth="1"/>
  </cols>
  <sheetData>
    <row r="1" ht="14.25">
      <c r="A1" s="14"/>
    </row>
    <row r="2" spans="1:5" s="3" customFormat="1" ht="12">
      <c r="A2" s="6"/>
      <c r="B2" s="111"/>
      <c r="E2" s="51" t="s">
        <v>104</v>
      </c>
    </row>
    <row r="3" spans="1:5" s="46" customFormat="1" ht="25.5" customHeight="1">
      <c r="A3" s="95" t="s">
        <v>87</v>
      </c>
      <c r="B3" s="96"/>
      <c r="C3" s="96"/>
      <c r="D3" s="68"/>
      <c r="E3" s="68"/>
    </row>
    <row r="4" spans="1:5" s="3" customFormat="1" ht="18" customHeight="1">
      <c r="A4" s="108" t="s">
        <v>121</v>
      </c>
      <c r="B4" s="108"/>
      <c r="E4" s="51" t="s">
        <v>25</v>
      </c>
    </row>
    <row r="5" spans="1:5" ht="18" customHeight="1">
      <c r="A5" s="94" t="s">
        <v>98</v>
      </c>
      <c r="B5" s="81"/>
      <c r="C5" s="97" t="s">
        <v>112</v>
      </c>
      <c r="D5" s="98"/>
      <c r="E5" s="99"/>
    </row>
    <row r="6" spans="1:5" ht="18" customHeight="1">
      <c r="A6" s="109" t="s">
        <v>131</v>
      </c>
      <c r="B6" s="112" t="s">
        <v>132</v>
      </c>
      <c r="C6" s="109" t="s">
        <v>133</v>
      </c>
      <c r="D6" s="114" t="s">
        <v>134</v>
      </c>
      <c r="E6" s="114" t="s">
        <v>135</v>
      </c>
    </row>
    <row r="7" spans="1:5" ht="18" customHeight="1">
      <c r="A7" s="115" t="s">
        <v>133</v>
      </c>
      <c r="B7" s="116"/>
      <c r="C7" s="109">
        <f>D7+E7</f>
        <v>476.79999999999995</v>
      </c>
      <c r="D7" s="109">
        <f>D8+D17+D22</f>
        <v>453.04999999999995</v>
      </c>
      <c r="E7" s="109">
        <f>E8+E17+E23+E24</f>
        <v>23.75</v>
      </c>
    </row>
    <row r="8" spans="1:5" ht="18" customHeight="1">
      <c r="A8" s="109">
        <v>301</v>
      </c>
      <c r="B8" s="110" t="s">
        <v>136</v>
      </c>
      <c r="C8" s="109">
        <f aca="true" t="shared" si="0" ref="C8:C24">D8+E8</f>
        <v>439.59999999999997</v>
      </c>
      <c r="D8" s="109">
        <f>SUM(D9:D16)</f>
        <v>439.59999999999997</v>
      </c>
      <c r="E8" s="109"/>
    </row>
    <row r="9" spans="1:5" ht="18" customHeight="1">
      <c r="A9" s="109">
        <v>30101</v>
      </c>
      <c r="B9" s="112" t="s">
        <v>137</v>
      </c>
      <c r="C9" s="109">
        <f t="shared" si="0"/>
        <v>65.44</v>
      </c>
      <c r="D9" s="109">
        <v>65.44</v>
      </c>
      <c r="E9" s="109"/>
    </row>
    <row r="10" spans="1:5" ht="18" customHeight="1">
      <c r="A10" s="109">
        <v>30102</v>
      </c>
      <c r="B10" s="112" t="s">
        <v>138</v>
      </c>
      <c r="C10" s="109">
        <f t="shared" si="0"/>
        <v>70.65</v>
      </c>
      <c r="D10" s="109">
        <f>70.18+0.47</f>
        <v>70.65</v>
      </c>
      <c r="E10" s="109"/>
    </row>
    <row r="11" spans="1:5" ht="18" customHeight="1">
      <c r="A11" s="109">
        <v>30103</v>
      </c>
      <c r="B11" s="110" t="s">
        <v>139</v>
      </c>
      <c r="C11" s="109">
        <f t="shared" si="0"/>
        <v>61.67</v>
      </c>
      <c r="D11" s="109">
        <v>61.67</v>
      </c>
      <c r="E11" s="109"/>
    </row>
    <row r="12" spans="1:5" ht="18" customHeight="1">
      <c r="A12" s="109">
        <v>30107</v>
      </c>
      <c r="B12" s="113" t="s">
        <v>140</v>
      </c>
      <c r="C12" s="109">
        <f t="shared" si="0"/>
        <v>90.71</v>
      </c>
      <c r="D12" s="109">
        <v>90.71</v>
      </c>
      <c r="E12" s="109"/>
    </row>
    <row r="13" spans="1:5" ht="18" customHeight="1">
      <c r="A13" s="109">
        <v>30108</v>
      </c>
      <c r="B13" s="113" t="s">
        <v>124</v>
      </c>
      <c r="C13" s="109">
        <f t="shared" si="0"/>
        <v>27.63</v>
      </c>
      <c r="D13" s="109">
        <v>27.63</v>
      </c>
      <c r="E13" s="109"/>
    </row>
    <row r="14" spans="1:5" ht="18" customHeight="1">
      <c r="A14" s="109">
        <v>30109</v>
      </c>
      <c r="B14" s="113" t="s">
        <v>125</v>
      </c>
      <c r="C14" s="109">
        <f t="shared" si="0"/>
        <v>13.82</v>
      </c>
      <c r="D14" s="117">
        <v>13.82</v>
      </c>
      <c r="E14" s="109"/>
    </row>
    <row r="15" spans="1:5" ht="18" customHeight="1">
      <c r="A15" s="109">
        <v>30110</v>
      </c>
      <c r="B15" s="113" t="s">
        <v>126</v>
      </c>
      <c r="C15" s="109">
        <f t="shared" si="0"/>
        <v>20.39</v>
      </c>
      <c r="D15" s="117">
        <v>20.39</v>
      </c>
      <c r="E15" s="109"/>
    </row>
    <row r="16" spans="1:5" ht="18" customHeight="1">
      <c r="A16" s="109">
        <v>30113</v>
      </c>
      <c r="B16" s="113" t="s">
        <v>141</v>
      </c>
      <c r="C16" s="109">
        <f t="shared" si="0"/>
        <v>89.29</v>
      </c>
      <c r="D16" s="109">
        <v>89.29</v>
      </c>
      <c r="E16" s="109"/>
    </row>
    <row r="17" spans="1:5" ht="18" customHeight="1">
      <c r="A17" s="109">
        <v>302</v>
      </c>
      <c r="B17" s="112" t="s">
        <v>142</v>
      </c>
      <c r="C17" s="109">
        <f t="shared" si="0"/>
        <v>32.019999999999996</v>
      </c>
      <c r="D17" s="109">
        <f>D20</f>
        <v>8.27</v>
      </c>
      <c r="E17" s="109">
        <f>SUM(E18:E21)</f>
        <v>23.75</v>
      </c>
    </row>
    <row r="18" spans="1:5" ht="18" customHeight="1">
      <c r="A18" s="109">
        <v>30201</v>
      </c>
      <c r="B18" s="113" t="s">
        <v>127</v>
      </c>
      <c r="C18" s="109">
        <f t="shared" si="0"/>
        <v>5</v>
      </c>
      <c r="D18" s="109"/>
      <c r="E18" s="109">
        <v>5</v>
      </c>
    </row>
    <row r="19" spans="1:5" ht="18" customHeight="1">
      <c r="A19" s="109">
        <v>30211</v>
      </c>
      <c r="B19" s="113" t="s">
        <v>128</v>
      </c>
      <c r="C19" s="109">
        <f t="shared" si="0"/>
        <v>10</v>
      </c>
      <c r="D19" s="109"/>
      <c r="E19" s="109">
        <v>10</v>
      </c>
    </row>
    <row r="20" spans="1:5" ht="18" customHeight="1">
      <c r="A20" s="109">
        <v>30239</v>
      </c>
      <c r="B20" s="113" t="s">
        <v>130</v>
      </c>
      <c r="C20" s="109">
        <f t="shared" si="0"/>
        <v>9.52</v>
      </c>
      <c r="D20" s="109">
        <v>8.27</v>
      </c>
      <c r="E20" s="109">
        <v>1.25</v>
      </c>
    </row>
    <row r="21" spans="1:5" ht="18" customHeight="1">
      <c r="A21" s="109">
        <v>30299</v>
      </c>
      <c r="B21" s="113" t="s">
        <v>129</v>
      </c>
      <c r="C21" s="109">
        <f t="shared" si="0"/>
        <v>7.5</v>
      </c>
      <c r="D21" s="109"/>
      <c r="E21" s="109">
        <v>7.5</v>
      </c>
    </row>
    <row r="22" spans="1:5" ht="18" customHeight="1">
      <c r="A22" s="109">
        <v>303</v>
      </c>
      <c r="B22" s="113" t="s">
        <v>123</v>
      </c>
      <c r="C22" s="109">
        <f>C23+C24</f>
        <v>5.18</v>
      </c>
      <c r="D22" s="109">
        <f>D23+D24</f>
        <v>5.18</v>
      </c>
      <c r="E22" s="109"/>
    </row>
    <row r="23" spans="1:5" ht="18" customHeight="1">
      <c r="A23" s="109">
        <v>30302</v>
      </c>
      <c r="B23" s="113" t="s">
        <v>143</v>
      </c>
      <c r="C23" s="109">
        <f t="shared" si="0"/>
        <v>3.85</v>
      </c>
      <c r="D23" s="109">
        <v>3.85</v>
      </c>
      <c r="E23" s="109"/>
    </row>
    <row r="24" spans="1:5" ht="18" customHeight="1">
      <c r="A24" s="109">
        <v>30399</v>
      </c>
      <c r="B24" s="113" t="s">
        <v>144</v>
      </c>
      <c r="C24" s="109">
        <f t="shared" si="0"/>
        <v>1.33</v>
      </c>
      <c r="D24" s="109">
        <v>1.33</v>
      </c>
      <c r="E24" s="109"/>
    </row>
    <row r="26" spans="1:2" ht="14.25">
      <c r="A26" s="63"/>
      <c r="B26" s="111"/>
    </row>
  </sheetData>
  <sheetProtection/>
  <mergeCells count="5">
    <mergeCell ref="A5:B5"/>
    <mergeCell ref="A3:E3"/>
    <mergeCell ref="C5:E5"/>
    <mergeCell ref="A7:B7"/>
    <mergeCell ref="A4:B4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zoomScalePageLayoutView="0" workbookViewId="0" topLeftCell="A1">
      <selection activeCell="C15" sqref="C15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89"/>
      <c r="B1" s="89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64" t="s">
        <v>105</v>
      </c>
      <c r="F2" s="6"/>
      <c r="G2" s="6"/>
      <c r="H2" s="6"/>
    </row>
    <row r="3" spans="1:244" s="4" customFormat="1" ht="32.25" customHeight="1">
      <c r="A3" s="87" t="s">
        <v>88</v>
      </c>
      <c r="B3" s="88"/>
      <c r="C3" s="88"/>
      <c r="D3" s="88"/>
      <c r="E3" s="88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102" t="s">
        <v>121</v>
      </c>
      <c r="B4" s="102"/>
      <c r="C4" s="11"/>
      <c r="D4" s="11"/>
      <c r="E4" s="8" t="s">
        <v>25</v>
      </c>
    </row>
    <row r="5" spans="1:5" ht="19.5" customHeight="1">
      <c r="A5" s="91" t="s">
        <v>74</v>
      </c>
      <c r="B5" s="92"/>
      <c r="C5" s="85" t="s">
        <v>76</v>
      </c>
      <c r="D5" s="90"/>
      <c r="E5" s="86"/>
    </row>
    <row r="6" spans="1:5" s="5" customFormat="1" ht="50.25" customHeight="1">
      <c r="A6" s="55" t="s">
        <v>75</v>
      </c>
      <c r="B6" s="33" t="s">
        <v>73</v>
      </c>
      <c r="C6" s="40" t="s">
        <v>67</v>
      </c>
      <c r="D6" s="40" t="s">
        <v>68</v>
      </c>
      <c r="E6" s="40" t="s">
        <v>69</v>
      </c>
    </row>
    <row r="7" spans="1:5" s="5" customFormat="1" ht="21" customHeight="1">
      <c r="A7" s="93" t="s">
        <v>67</v>
      </c>
      <c r="B7" s="81"/>
      <c r="C7" s="41"/>
      <c r="D7" s="41"/>
      <c r="E7" s="41"/>
    </row>
    <row r="8" spans="1:5" ht="21" customHeight="1">
      <c r="A8" s="37"/>
      <c r="B8" s="28" t="s">
        <v>5</v>
      </c>
      <c r="C8" s="42"/>
      <c r="D8" s="42"/>
      <c r="E8" s="42"/>
    </row>
    <row r="9" spans="1:5" ht="21" customHeight="1">
      <c r="A9" s="39"/>
      <c r="B9" s="28" t="s">
        <v>70</v>
      </c>
      <c r="C9" s="43"/>
      <c r="D9" s="43"/>
      <c r="E9" s="43"/>
    </row>
    <row r="10" spans="1:5" ht="21" customHeight="1">
      <c r="A10" s="39"/>
      <c r="B10" s="28" t="s">
        <v>26</v>
      </c>
      <c r="C10" s="44"/>
      <c r="D10" s="44"/>
      <c r="E10" s="44"/>
    </row>
    <row r="11" spans="1:5" ht="21" customHeight="1">
      <c r="A11" s="39"/>
      <c r="B11" s="28" t="s">
        <v>71</v>
      </c>
      <c r="C11" s="44"/>
      <c r="D11" s="44"/>
      <c r="E11" s="44"/>
    </row>
    <row r="12" spans="1:5" ht="21" customHeight="1">
      <c r="A12" s="12"/>
      <c r="B12" s="28" t="s">
        <v>19</v>
      </c>
      <c r="C12" s="45"/>
      <c r="D12" s="45"/>
      <c r="E12" s="45"/>
    </row>
    <row r="13" spans="1:5" ht="21" customHeight="1">
      <c r="A13" s="12"/>
      <c r="B13" s="28" t="s">
        <v>70</v>
      </c>
      <c r="C13" s="45"/>
      <c r="D13" s="45"/>
      <c r="E13" s="45"/>
    </row>
    <row r="14" spans="1:5" ht="21" customHeight="1">
      <c r="A14" s="12"/>
      <c r="B14" s="28" t="s">
        <v>72</v>
      </c>
      <c r="C14" s="45"/>
      <c r="D14" s="45"/>
      <c r="E14" s="45"/>
    </row>
    <row r="15" spans="1:5" ht="21" customHeight="1">
      <c r="A15" s="12"/>
      <c r="B15" s="28" t="s">
        <v>72</v>
      </c>
      <c r="C15" s="45"/>
      <c r="D15" s="45"/>
      <c r="E15" s="45"/>
    </row>
    <row r="16" spans="1:5" ht="21" customHeight="1">
      <c r="A16" s="12"/>
      <c r="B16" s="28" t="s">
        <v>20</v>
      </c>
      <c r="C16" s="45"/>
      <c r="D16" s="45"/>
      <c r="E16" s="45"/>
    </row>
    <row r="17" spans="1:5" ht="21" customHeight="1">
      <c r="A17" s="12"/>
      <c r="B17" s="27"/>
      <c r="C17" s="45"/>
      <c r="D17" s="45"/>
      <c r="E17" s="45"/>
    </row>
    <row r="19" spans="1:5" ht="19.5" customHeight="1">
      <c r="A19" s="103" t="s">
        <v>122</v>
      </c>
      <c r="B19" s="104"/>
      <c r="C19" s="105"/>
      <c r="D19" s="105"/>
      <c r="E19" s="105"/>
    </row>
  </sheetData>
  <sheetProtection/>
  <mergeCells count="7">
    <mergeCell ref="A19:E19"/>
    <mergeCell ref="A1:B1"/>
    <mergeCell ref="C5:E5"/>
    <mergeCell ref="A3:E3"/>
    <mergeCell ref="A5:B5"/>
    <mergeCell ref="A7:B7"/>
    <mergeCell ref="A4:B4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2">
      <selection activeCell="F25" sqref="F25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51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.75" customHeight="1">
      <c r="A3" s="100" t="s">
        <v>81</v>
      </c>
      <c r="B3" s="96"/>
      <c r="L3" s="8"/>
    </row>
    <row r="4" spans="1:12" ht="17.25" customHeight="1">
      <c r="A4" s="3" t="s">
        <v>121</v>
      </c>
      <c r="B4" s="62" t="s">
        <v>0</v>
      </c>
      <c r="L4" s="51"/>
    </row>
    <row r="5" spans="1:4" ht="21" customHeight="1">
      <c r="A5" s="61" t="s">
        <v>89</v>
      </c>
      <c r="B5" s="27" t="s">
        <v>113</v>
      </c>
      <c r="C5" s="58"/>
      <c r="D5" s="58"/>
    </row>
    <row r="6" spans="1:2" ht="22.5" customHeight="1">
      <c r="A6" s="60" t="s">
        <v>90</v>
      </c>
      <c r="B6" s="60"/>
    </row>
    <row r="7" spans="1:2" ht="21" customHeight="1">
      <c r="A7" s="60" t="s">
        <v>91</v>
      </c>
      <c r="B7" s="60"/>
    </row>
    <row r="8" spans="1:2" ht="21" customHeight="1">
      <c r="A8" s="60" t="s">
        <v>94</v>
      </c>
      <c r="B8" s="60"/>
    </row>
    <row r="9" spans="1:2" ht="24" customHeight="1">
      <c r="A9" s="60" t="s">
        <v>95</v>
      </c>
      <c r="B9" s="60"/>
    </row>
    <row r="10" spans="1:2" ht="29.25" customHeight="1">
      <c r="A10" s="60" t="s">
        <v>92</v>
      </c>
      <c r="B10" s="60"/>
    </row>
    <row r="11" spans="1:2" ht="24.75" customHeight="1">
      <c r="A11" s="60" t="s">
        <v>93</v>
      </c>
      <c r="B11" s="60"/>
    </row>
    <row r="12" spans="1:2" ht="26.25" customHeight="1">
      <c r="A12" s="60" t="s">
        <v>96</v>
      </c>
      <c r="B12" s="60"/>
    </row>
    <row r="13" spans="1:2" ht="27" customHeight="1">
      <c r="A13" s="60" t="s">
        <v>97</v>
      </c>
      <c r="B13" s="60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HP</cp:lastModifiedBy>
  <cp:lastPrinted>2020-06-16T06:30:22Z</cp:lastPrinted>
  <dcterms:created xsi:type="dcterms:W3CDTF">2013-02-18T08:49:03Z</dcterms:created>
  <dcterms:modified xsi:type="dcterms:W3CDTF">2020-06-16T06:30:25Z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