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4340" firstSheet="4" activeTab="7"/>
  </bookViews>
  <sheets>
    <sheet name="01区级单位预算收支总表" sheetId="1" r:id="rId1"/>
    <sheet name="02区级单位收入预算总表" sheetId="2" r:id="rId2"/>
    <sheet name="03区级单位支出预算总表" sheetId="3" r:id="rId3"/>
    <sheet name="04区级单位财政拨款收支预算表" sheetId="4" r:id="rId4"/>
    <sheet name="05一般公共预算支出表" sheetId="5" r:id="rId5"/>
    <sheet name="06一般公共预算基本支出表" sheetId="6" r:id="rId6"/>
    <sheet name="07政府性基金预算支出表" sheetId="7" r:id="rId7"/>
    <sheet name="08三公经费预算表" sheetId="8" r:id="rId8"/>
  </sheets>
  <definedNames>
    <definedName name="_xlnm.Print_Titles" localSheetId="5">'06一般公共预算基本支出表'!$1:$6</definedName>
  </definedNames>
  <calcPr fullCalcOnLoad="1"/>
</workbook>
</file>

<file path=xl/sharedStrings.xml><?xml version="1.0" encoding="utf-8"?>
<sst xmlns="http://schemas.openxmlformats.org/spreadsheetml/2006/main" count="342" uniqueCount="244">
  <si>
    <t>附件3</t>
  </si>
  <si>
    <t>表01</t>
  </si>
  <si>
    <t>部门名称：宁波市镇海区人力资源和社会保障局</t>
  </si>
  <si>
    <t>单位：万元</t>
  </si>
  <si>
    <t>收                    入</t>
  </si>
  <si>
    <t>支                    出</t>
  </si>
  <si>
    <t>项目</t>
  </si>
  <si>
    <t>预算数</t>
  </si>
  <si>
    <t>一、科学技术</t>
  </si>
  <si>
    <t>财政拨款</t>
  </si>
  <si>
    <t>专户核拨的预算外资金</t>
  </si>
  <si>
    <t>事业收入(不含预算外资金)</t>
  </si>
  <si>
    <t>事业单位经营收入</t>
  </si>
  <si>
    <t>其他</t>
  </si>
  <si>
    <t>合计</t>
  </si>
  <si>
    <t>用事业基金弥补收支差额</t>
  </si>
  <si>
    <t>上年结转</t>
  </si>
  <si>
    <t>总计</t>
  </si>
  <si>
    <t>功能科目类名称</t>
  </si>
  <si>
    <t>结转下年</t>
  </si>
  <si>
    <t>支出总计</t>
  </si>
  <si>
    <t xml:space="preserve">    一般公共预算拨款</t>
  </si>
  <si>
    <t xml:space="preserve">  其他科学技术支出</t>
  </si>
  <si>
    <t xml:space="preserve">    其他科学技术支出</t>
  </si>
  <si>
    <t>二、社会保障和就业支出</t>
  </si>
  <si>
    <t xml:space="preserve">  人力资源和社会保障管理事务</t>
  </si>
  <si>
    <t xml:space="preserve">   行政运行</t>
  </si>
  <si>
    <t xml:space="preserve">   一般行政管理事务</t>
  </si>
  <si>
    <t xml:space="preserve">   其他人力资源和社会保障管理事务支出</t>
  </si>
  <si>
    <t xml:space="preserve">   行政单位离退休</t>
  </si>
  <si>
    <t xml:space="preserve">   机关事业单位基本养老保险缴费支出</t>
  </si>
  <si>
    <t xml:space="preserve">   机关事业单位职业年金缴费支出</t>
  </si>
  <si>
    <t xml:space="preserve">  住房改革支出</t>
  </si>
  <si>
    <t xml:space="preserve">   住房公积金</t>
  </si>
  <si>
    <t xml:space="preserve">   提租补贴</t>
  </si>
  <si>
    <t>本年收入合计</t>
  </si>
  <si>
    <t>本年支出合计</t>
  </si>
  <si>
    <t>收  入  总  计</t>
  </si>
  <si>
    <t>支  出  总  计</t>
  </si>
  <si>
    <t>科目均细化至支出功能分类的项级科目</t>
  </si>
  <si>
    <t>表02</t>
  </si>
  <si>
    <t>单位名称</t>
  </si>
  <si>
    <t>事业收入（不含专户资金）</t>
  </si>
  <si>
    <t>其他收入</t>
  </si>
  <si>
    <t>上级补助收入</t>
  </si>
  <si>
    <t>附属单位上缴收入</t>
  </si>
  <si>
    <t>用累计盈余弥补收支差额</t>
  </si>
  <si>
    <t>一般公共预算拨款</t>
  </si>
  <si>
    <t>政府性基金预算拨款</t>
  </si>
  <si>
    <t>表03</t>
  </si>
  <si>
    <t>基本支出</t>
  </si>
  <si>
    <t>项目支出</t>
  </si>
  <si>
    <t>事业单位经营支出</t>
  </si>
  <si>
    <t>对附属单位补助支出</t>
  </si>
  <si>
    <t>上缴上级支出</t>
  </si>
  <si>
    <t>人员支出</t>
  </si>
  <si>
    <t>日常公用支出</t>
  </si>
  <si>
    <t>表04</t>
  </si>
  <si>
    <t>财政拨款收支预算表</t>
  </si>
  <si>
    <t>一、本年收入</t>
  </si>
  <si>
    <t>社会保障和就业支出</t>
  </si>
  <si>
    <t>住房保障支出</t>
  </si>
  <si>
    <t>二、上年结转</t>
  </si>
  <si>
    <t xml:space="preserve">     </t>
  </si>
  <si>
    <t>科目细化至支出功能分类的项级科目</t>
  </si>
  <si>
    <t>表05</t>
  </si>
  <si>
    <t>一般公共预算支出表</t>
  </si>
  <si>
    <t>功能科目</t>
  </si>
  <si>
    <t>科目编码</t>
  </si>
  <si>
    <t>科目名称</t>
  </si>
  <si>
    <t>增减额</t>
  </si>
  <si>
    <t>增减比例</t>
  </si>
  <si>
    <t>合      计</t>
  </si>
  <si>
    <t>206</t>
  </si>
  <si>
    <t>科学技术支出</t>
  </si>
  <si>
    <t xml:space="preserve">  20699</t>
  </si>
  <si>
    <t xml:space="preserve">    2069999</t>
  </si>
  <si>
    <t>208</t>
  </si>
  <si>
    <t xml:space="preserve">  20801</t>
  </si>
  <si>
    <t xml:space="preserve">    2080101</t>
  </si>
  <si>
    <t xml:space="preserve">    行政运行（社会保障和就业）</t>
  </si>
  <si>
    <t xml:space="preserve">    2080102</t>
  </si>
  <si>
    <t xml:space="preserve">    一般行政管理事务（社会保障和就业）</t>
  </si>
  <si>
    <t xml:space="preserve">    2080199</t>
  </si>
  <si>
    <t xml:space="preserve">    其他人力资源和社会保障管理事务支出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</si>
  <si>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</si>
  <si>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</si>
  <si>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</si>
  <si>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</si>
  <si>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</si>
  <si>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</si>
  <si>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</si>
  <si>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</si>
  <si>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221</t>
  </si>
  <si>
    <t xml:space="preserve">  22102</t>
  </si>
  <si>
    <t xml:space="preserve">    2210201</t>
  </si>
  <si>
    <t xml:space="preserve">    住房公积金</t>
  </si>
  <si>
    <t xml:space="preserve">    2210202</t>
  </si>
  <si>
    <t xml:space="preserve">    提租补贴</t>
  </si>
  <si>
    <t>表06</t>
  </si>
  <si>
    <t>一般公共预算基本支出表</t>
  </si>
  <si>
    <t>部门预算支出经济分类科目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</si>
  <si>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</si>
  <si>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</si>
  <si>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</si>
  <si>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</si>
  <si>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</si>
  <si>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</si>
  <si>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</si>
  <si>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</si>
  <si>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</si>
  <si>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</si>
  <si>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</si>
  <si>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</si>
  <si>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</si>
  <si>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</si>
  <si>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</si>
  <si>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</si>
  <si>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</si>
  <si>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</si>
  <si>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</si>
  <si>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</si>
  <si>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</si>
  <si>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</si>
  <si>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</si>
  <si>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</si>
  <si>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</si>
  <si>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</si>
  <si>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</si>
  <si>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</si>
  <si>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</si>
  <si>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</si>
  <si>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</si>
  <si>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</si>
  <si>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</si>
  <si>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</si>
  <si>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</si>
  <si>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</si>
  <si>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</si>
  <si>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</si>
  <si>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</si>
  <si>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</si>
  <si>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</si>
  <si>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</si>
  <si>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</si>
  <si>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</si>
  <si>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</si>
  <si>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</si>
  <si>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</si>
  <si>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</si>
  <si>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</si>
  <si>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</si>
  <si>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</si>
  <si>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</si>
  <si>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</si>
  <si>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</si>
  <si>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</si>
  <si>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</si>
  <si>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</si>
  <si>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</si>
  <si>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</si>
  <si>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</si>
  <si>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</si>
  <si>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</si>
  <si>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</si>
  <si>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</si>
  <si>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</si>
  <si>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</si>
  <si>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</si>
  <si>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</si>
  <si>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30311</t>
  </si>
  <si>
    <t xml:space="preserve">  住房公积金</t>
  </si>
  <si>
    <t xml:space="preserve">  30312</t>
  </si>
  <si>
    <t xml:space="preserve">  提租补贴</t>
  </si>
  <si>
    <t xml:space="preserve">  30399</t>
  </si>
  <si>
    <t xml:space="preserve">  其他对个人和家庭的补助支出</t>
  </si>
  <si>
    <t>科目细化至支出部门预算支出经济分类的款级科目</t>
  </si>
  <si>
    <t>表07</t>
  </si>
  <si>
    <t>政府性基金预算支出表</t>
  </si>
  <si>
    <t>本年政府性基金预算支出</t>
  </si>
  <si>
    <t>一、类级科目</t>
  </si>
  <si>
    <t xml:space="preserve">     款级科目</t>
  </si>
  <si>
    <t xml:space="preserve">      项级科目</t>
  </si>
  <si>
    <t>二、类级科目</t>
  </si>
  <si>
    <t xml:space="preserve">       项级科目</t>
  </si>
  <si>
    <t xml:space="preserve">三、……  </t>
  </si>
  <si>
    <t>表08</t>
  </si>
  <si>
    <t>一般公共预算“三公”经费支出表</t>
  </si>
  <si>
    <t>项  目</t>
  </si>
  <si>
    <r>
      <t>2020</t>
    </r>
    <r>
      <rPr>
        <sz val="10"/>
        <rFont val="宋体"/>
        <family val="0"/>
      </rPr>
      <t>年预算数</t>
    </r>
  </si>
  <si>
    <t>1.因公出国（境）费用</t>
  </si>
  <si>
    <t xml:space="preserve">  其中：一般因公出国（境）费用</t>
  </si>
  <si>
    <t xml:space="preserve">        学术交流因公出国（境）费用</t>
  </si>
  <si>
    <t>2.公务接待费</t>
  </si>
  <si>
    <t>3.公务用车购置及运行费</t>
  </si>
  <si>
    <t xml:space="preserve">  其中：公务用车购置</t>
  </si>
  <si>
    <t xml:space="preserve">       公务用车运行维护费</t>
  </si>
  <si>
    <t xml:space="preserve">  行政事业单位养老支出</t>
  </si>
  <si>
    <t>合       计</t>
  </si>
  <si>
    <t>一、一般公共预算拨款</t>
  </si>
  <si>
    <t>二、政府性基金预算拨款收入</t>
  </si>
  <si>
    <t>三、国有资本经营预算收入</t>
  </si>
  <si>
    <t>四、财政专户管理资金收入</t>
  </si>
  <si>
    <t>五、事业收入（不含专户资金）</t>
  </si>
  <si>
    <t>六、事业单位经营收入</t>
  </si>
  <si>
    <t>七、上级补助收入</t>
  </si>
  <si>
    <t>八、附属单位上缴收入</t>
  </si>
  <si>
    <t>九、其他收入</t>
  </si>
  <si>
    <t>十、用累计盈余弥补收支差额</t>
  </si>
  <si>
    <t>十一、上年结转</t>
  </si>
  <si>
    <t>其中：一般公共预算拨款</t>
  </si>
  <si>
    <t xml:space="preserve">     政府性基金预算拨款</t>
  </si>
  <si>
    <t xml:space="preserve">     其他资金</t>
  </si>
  <si>
    <t xml:space="preserve">     国有资本经营预算</t>
  </si>
  <si>
    <t xml:space="preserve">     财政专户管理资金</t>
  </si>
  <si>
    <t>结转下年</t>
  </si>
  <si>
    <t>国有资本经营预算</t>
  </si>
  <si>
    <t>财政专户管理资金</t>
  </si>
  <si>
    <t xml:space="preserve">  宁波市镇海区人力资源和社会保障局本级</t>
  </si>
  <si>
    <t>合              计</t>
  </si>
  <si>
    <t>合  计</t>
  </si>
  <si>
    <t xml:space="preserve">    政府性基金预算拨款</t>
  </si>
  <si>
    <t xml:space="preserve"> 国有资本经营预算拨款</t>
  </si>
  <si>
    <t xml:space="preserve">    一般公共预算拨款</t>
  </si>
  <si>
    <t xml:space="preserve">     政府性基金预算拨款</t>
  </si>
  <si>
    <t xml:space="preserve">    国有资本经营预算拨款</t>
  </si>
  <si>
    <t>一、本年支出</t>
  </si>
  <si>
    <t>（一）科学技术</t>
  </si>
  <si>
    <t>（二）社会保障和就业支出</t>
  </si>
  <si>
    <t>（四）住房保障支出</t>
  </si>
  <si>
    <t>2020年执行数</t>
  </si>
  <si>
    <t>2021年预算数</t>
  </si>
  <si>
    <t>2021年预算数比2020年执行数</t>
  </si>
  <si>
    <t>2021年基本支出</t>
  </si>
  <si>
    <t>办公设备购置</t>
  </si>
  <si>
    <t>资金本性支出</t>
  </si>
  <si>
    <t>三、住房保障支出</t>
  </si>
  <si>
    <t>单位收支预算总表</t>
  </si>
  <si>
    <t>单位名称：宁波市镇海区人力资源和社会保障局</t>
  </si>
  <si>
    <t>单位收入预算总表</t>
  </si>
  <si>
    <t>单位支出预算总表</t>
  </si>
  <si>
    <t>单位名称:宁波市镇海区人力资源和社会保障局</t>
  </si>
  <si>
    <t>宁波市镇海区人力资源和社会保障局本级没有政府性基金预算拨款安排的支出，故本表无数据。</t>
  </si>
  <si>
    <t>单位名称：宁波市镇海区人力资源和社会保障局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</si>
</sst>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00_ "/>
    <numFmt numFmtId="186" formatCode="#,##0.00_ "/>
    <numFmt numFmtId="187" formatCode="#,##0.0000"/>
    <numFmt numFmtId="188" formatCode=";;"/>
    <numFmt numFmtId="189" formatCode="###,###"/>
    <numFmt numFmtId="190" formatCode="#,##0.##"/>
    <numFmt numFmtId="191" formatCode="0.00_);[Red]\(0.00\)"/>
  </numFmts>
  <fonts count="39">
    <font>
      <sz val="12"/>
      <name val="宋体"/>
      <family val="0"/>
    </font>
    <font>
      <b/>
      <sz val="12"/>
      <name val="宋体"/>
      <family val="0"/>
    </font>
    <font>
      <sz val="10"/>
      <name val="宋体"/>
      <family val="0"/>
    </font>
    <font>
      <sz val="22"/>
      <name val="宋体"/>
      <family val="0"/>
    </font>
    <font>
      <sz val="9"/>
      <name val="宋体"/>
      <family val="0"/>
    </font>
    <font>
      <sz val="10"/>
      <name val="方正书宋_GBK"/>
      <family val="0"/>
    </font>
    <font>
      <sz val="9"/>
      <name val="创艺简标宋"/>
      <family val="0"/>
    </font>
    <font>
      <sz val="22"/>
      <name val="创艺简标宋"/>
      <family val="0"/>
    </font>
    <font>
      <b/>
      <sz val="20"/>
      <name val="创艺简标宋"/>
      <family val="0"/>
    </font>
    <font>
      <sz val="10"/>
      <name val="创艺简标宋"/>
      <family val="0"/>
    </font>
    <font>
      <b/>
      <sz val="10"/>
      <name val="宋体"/>
      <family val="0"/>
    </font>
    <font>
      <b/>
      <sz val="10"/>
      <name val="黑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Arial"/>
      <family val="2"/>
    </font>
    <font>
      <b/>
      <sz val="12"/>
      <color indexed="8"/>
      <name val="宋体"/>
      <family val="0"/>
    </font>
    <font>
      <sz val="9"/>
      <color indexed="8"/>
      <name val="宋体"/>
      <family val="0"/>
    </font>
    <font>
      <sz val="12"/>
      <color indexed="8"/>
      <name val="宋体"/>
      <family val="0"/>
    </font>
    <font>
      <b/>
      <sz val="15"/>
      <color indexed="8"/>
      <name val="黑体"/>
      <family val="0"/>
    </font>
    <font>
      <sz val="9"/>
      <color indexed="8"/>
      <name val="方正书宋_GBK"/>
      <family val="3"/>
    </font>
    <font>
      <b/>
      <sz val="16"/>
      <name val="黑体"/>
      <family val="0"/>
    </font>
    <font>
      <b/>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8"/>
      </bottom>
    </border>
    <border>
      <left style="thin"/>
      <right style="thin"/>
      <top>
        <color indexed="8"/>
      </top>
      <bottom>
        <color indexed="8"/>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3" borderId="0" applyNumberFormat="0" applyBorder="0" applyAlignment="0" applyProtection="0"/>
    <xf numFmtId="0" fontId="25" fillId="0" borderId="0" applyNumberFormat="0" applyFill="0" applyBorder="0" applyAlignment="0" applyProtection="0"/>
    <xf numFmtId="0" fontId="30" fillId="4" borderId="0" applyNumberFormat="0" applyBorder="0" applyAlignment="0" applyProtection="0"/>
    <xf numFmtId="0" fontId="2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8" fillId="16" borderId="5"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6" fillId="22" borderId="0" applyNumberFormat="0" applyBorder="0" applyAlignment="0" applyProtection="0"/>
    <xf numFmtId="0" fontId="21" fillId="16" borderId="8" applyNumberFormat="0" applyAlignment="0" applyProtection="0"/>
    <xf numFmtId="0" fontId="27"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156">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4" fillId="0" borderId="0" xfId="0" applyFont="1" applyAlignment="1">
      <alignment vertical="center"/>
    </xf>
    <xf numFmtId="0" fontId="2" fillId="0" borderId="10" xfId="0" applyFont="1" applyBorder="1" applyAlignment="1">
      <alignment vertical="center"/>
    </xf>
    <xf numFmtId="184" fontId="5" fillId="0" borderId="0" xfId="0" applyNumberFormat="1" applyFont="1" applyAlignment="1">
      <alignment horizontal="right" vertical="center" wrapText="1"/>
    </xf>
    <xf numFmtId="0" fontId="6"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184" fontId="2" fillId="0" borderId="0" xfId="0" applyNumberFormat="1" applyFont="1" applyAlignment="1">
      <alignment vertical="center" wrapText="1"/>
    </xf>
    <xf numFmtId="184" fontId="2" fillId="0" borderId="0" xfId="0" applyNumberFormat="1" applyFont="1" applyAlignment="1">
      <alignment horizontal="right" vertical="center" wrapText="1"/>
    </xf>
    <xf numFmtId="0" fontId="8" fillId="0" borderId="0" xfId="0" applyNumberFormat="1" applyFont="1" applyFill="1" applyAlignment="1" applyProtection="1">
      <alignment vertical="center"/>
      <protection/>
    </xf>
    <xf numFmtId="0" fontId="9" fillId="0" borderId="0" xfId="0" applyFont="1" applyAlignment="1">
      <alignment vertical="center" wrapText="1"/>
    </xf>
    <xf numFmtId="49" fontId="5"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wrapText="1"/>
      <protection/>
    </xf>
    <xf numFmtId="184" fontId="5" fillId="0" borderId="0" xfId="0" applyNumberFormat="1" applyFont="1" applyAlignment="1">
      <alignment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184" fontId="2" fillId="0" borderId="10" xfId="0" applyNumberFormat="1"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left" vertical="center"/>
    </xf>
    <xf numFmtId="185"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left" vertical="center" wrapText="1"/>
      <protection/>
    </xf>
    <xf numFmtId="185" fontId="2" fillId="0" borderId="10" xfId="51" applyNumberFormat="1" applyFont="1" applyFill="1" applyBorder="1" applyAlignment="1" applyProtection="1">
      <alignment horizontal="right" vertical="center"/>
      <protection/>
    </xf>
    <xf numFmtId="185" fontId="2" fillId="0" borderId="10" xfId="0" applyNumberFormat="1" applyFont="1" applyFill="1" applyBorder="1" applyAlignment="1" applyProtection="1">
      <alignment horizontal="right" vertical="center"/>
      <protection/>
    </xf>
    <xf numFmtId="0" fontId="2" fillId="0" borderId="10" xfId="0" applyFont="1" applyFill="1" applyBorder="1" applyAlignment="1">
      <alignment vertical="center" wrapText="1"/>
    </xf>
    <xf numFmtId="185" fontId="2" fillId="0" borderId="10" xfId="0" applyNumberFormat="1" applyFont="1" applyFill="1" applyBorder="1" applyAlignment="1">
      <alignment vertical="center" wrapText="1"/>
    </xf>
    <xf numFmtId="0" fontId="0" fillId="0" borderId="0" xfId="0" applyFont="1" applyAlignment="1">
      <alignment vertical="center"/>
    </xf>
    <xf numFmtId="0" fontId="1" fillId="0" borderId="0" xfId="0" applyFont="1" applyAlignment="1">
      <alignment vertical="center"/>
    </xf>
    <xf numFmtId="0" fontId="2" fillId="0" borderId="0" xfId="0" applyNumberFormat="1" applyFont="1" applyFill="1" applyAlignment="1" applyProtection="1">
      <alignment vertical="center"/>
      <protection/>
    </xf>
    <xf numFmtId="0" fontId="2"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vertical="center"/>
    </xf>
    <xf numFmtId="0" fontId="2" fillId="0" borderId="10" xfId="0" applyFont="1" applyBorder="1" applyAlignment="1">
      <alignment vertical="center"/>
    </xf>
    <xf numFmtId="0" fontId="0" fillId="0" borderId="10" xfId="0" applyBorder="1" applyAlignment="1">
      <alignment vertical="center"/>
    </xf>
    <xf numFmtId="185" fontId="10" fillId="0" borderId="10" xfId="0" applyNumberFormat="1" applyFont="1" applyFill="1" applyBorder="1" applyAlignment="1">
      <alignment horizontal="center" vertical="center" wrapText="1"/>
    </xf>
    <xf numFmtId="0" fontId="10" fillId="0" borderId="10" xfId="0" applyFont="1" applyBorder="1" applyAlignment="1">
      <alignment vertical="center"/>
    </xf>
    <xf numFmtId="0" fontId="10" fillId="0" borderId="10" xfId="0" applyFont="1" applyBorder="1" applyAlignment="1">
      <alignment horizontal="left" vertical="center"/>
    </xf>
    <xf numFmtId="185" fontId="10"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right" vertical="center" wrapText="1"/>
    </xf>
    <xf numFmtId="0" fontId="3" fillId="0" borderId="0" xfId="0"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2" fillId="0" borderId="0" xfId="0" applyFont="1" applyAlignment="1">
      <alignment horizontal="right" vertical="center" wrapText="1"/>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0" fontId="2" fillId="0" borderId="11" xfId="0" applyFont="1" applyFill="1" applyBorder="1" applyAlignment="1">
      <alignment horizontal="center" vertical="center" wrapText="1"/>
    </xf>
    <xf numFmtId="4" fontId="10" fillId="0" borderId="10" xfId="0" applyNumberFormat="1" applyFont="1" applyBorder="1" applyAlignment="1">
      <alignment horizontal="right" vertical="center"/>
    </xf>
    <xf numFmtId="186" fontId="10" fillId="0" borderId="10" xfId="0" applyNumberFormat="1" applyFont="1" applyBorder="1" applyAlignment="1">
      <alignment horizontal="right" vertical="center"/>
    </xf>
    <xf numFmtId="4" fontId="2" fillId="0" borderId="10" xfId="0" applyNumberFormat="1" applyFont="1" applyBorder="1" applyAlignment="1">
      <alignment horizontal="right" vertical="center"/>
    </xf>
    <xf numFmtId="0" fontId="11" fillId="0" borderId="10" xfId="0" applyFont="1" applyBorder="1" applyAlignment="1">
      <alignment vertical="center"/>
    </xf>
    <xf numFmtId="0" fontId="2" fillId="0" borderId="10" xfId="0" applyFont="1" applyBorder="1" applyAlignment="1">
      <alignment horizontal="right" vertical="center"/>
    </xf>
    <xf numFmtId="4" fontId="11" fillId="0" borderId="10" xfId="0" applyNumberFormat="1" applyFont="1" applyBorder="1" applyAlignment="1">
      <alignment horizontal="right" vertical="center"/>
    </xf>
    <xf numFmtId="4" fontId="2" fillId="0" borderId="10" xfId="0" applyNumberFormat="1" applyFont="1" applyFill="1" applyBorder="1" applyAlignment="1">
      <alignment horizontal="right" vertical="center"/>
    </xf>
    <xf numFmtId="4" fontId="11" fillId="0" borderId="10" xfId="0" applyNumberFormat="1" applyFont="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0" fontId="5" fillId="0" borderId="0" xfId="0" applyFont="1" applyFill="1" applyBorder="1" applyAlignment="1">
      <alignment horizontal="left" vertical="center" wrapText="1"/>
    </xf>
    <xf numFmtId="0" fontId="2" fillId="0" borderId="0" xfId="0" applyFont="1" applyFill="1" applyAlignment="1">
      <alignment vertical="center"/>
    </xf>
    <xf numFmtId="187" fontId="2" fillId="0" borderId="0" xfId="0" applyNumberFormat="1" applyFont="1" applyFill="1" applyAlignment="1" applyProtection="1">
      <alignment/>
      <protection/>
    </xf>
    <xf numFmtId="0" fontId="2" fillId="0" borderId="10" xfId="0" applyNumberFormat="1" applyFont="1" applyFill="1" applyBorder="1" applyAlignment="1" applyProtection="1">
      <alignment vertical="center" wrapText="1"/>
      <protection/>
    </xf>
    <xf numFmtId="4" fontId="10" fillId="0" borderId="10" xfId="0" applyNumberFormat="1" applyFont="1" applyFill="1" applyBorder="1" applyAlignment="1">
      <alignment horizontal="right" vertical="center"/>
    </xf>
    <xf numFmtId="187" fontId="2" fillId="2" borderId="0" xfId="0" applyNumberFormat="1" applyFont="1" applyFill="1" applyAlignment="1" applyProtection="1">
      <alignment/>
      <protection/>
    </xf>
    <xf numFmtId="4" fontId="2" fillId="2" borderId="0" xfId="0" applyNumberFormat="1" applyFont="1" applyFill="1" applyAlignment="1" applyProtection="1">
      <alignment/>
      <protection/>
    </xf>
    <xf numFmtId="4" fontId="2" fillId="0" borderId="0" xfId="0" applyNumberFormat="1" applyFont="1" applyFill="1" applyAlignment="1" applyProtection="1">
      <alignment/>
      <protection/>
    </xf>
    <xf numFmtId="188" fontId="2" fillId="2" borderId="0" xfId="0" applyNumberFormat="1" applyFont="1" applyFill="1" applyAlignment="1" applyProtection="1">
      <alignment/>
      <protection/>
    </xf>
    <xf numFmtId="0" fontId="1" fillId="0" borderId="0" xfId="0" applyFont="1" applyAlignment="1">
      <alignment horizontal="center" vertical="center"/>
    </xf>
    <xf numFmtId="49" fontId="5" fillId="0" borderId="0" xfId="0" applyNumberFormat="1" applyFont="1" applyFill="1" applyBorder="1" applyAlignment="1" applyProtection="1">
      <alignment horizontal="center" vertical="center" wrapText="1"/>
      <protection/>
    </xf>
    <xf numFmtId="185"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4" fillId="0" borderId="10" xfId="0" applyFont="1" applyBorder="1" applyAlignment="1">
      <alignment vertical="center"/>
    </xf>
    <xf numFmtId="49" fontId="4" fillId="24" borderId="15" xfId="0" applyNumberFormat="1" applyFont="1" applyFill="1" applyBorder="1" applyAlignment="1">
      <alignment horizontal="left" vertical="center" wrapText="1" shrinkToFit="1"/>
    </xf>
    <xf numFmtId="49" fontId="4" fillId="24" borderId="16" xfId="0" applyNumberFormat="1" applyFont="1" applyFill="1" applyBorder="1" applyAlignment="1">
      <alignment horizontal="left" vertical="center" wrapText="1" shrinkToFit="1"/>
    </xf>
    <xf numFmtId="0" fontId="31" fillId="0" borderId="10" xfId="0" applyFont="1" applyBorder="1" applyAlignment="1">
      <alignment vertical="center"/>
    </xf>
    <xf numFmtId="49" fontId="4" fillId="24" borderId="10" xfId="0" applyNumberFormat="1" applyFont="1" applyFill="1" applyBorder="1" applyAlignment="1">
      <alignment horizontal="left" vertical="center" wrapText="1" shrinkToFit="1"/>
    </xf>
    <xf numFmtId="0" fontId="0" fillId="0" borderId="0" xfId="0" applyNumberFormat="1" applyFont="1" applyFill="1" applyBorder="1" applyAlignment="1">
      <alignment/>
    </xf>
    <xf numFmtId="0" fontId="33" fillId="24" borderId="0" xfId="0" applyFont="1" applyFill="1" applyAlignment="1">
      <alignment horizontal="left" vertical="center" wrapText="1"/>
    </xf>
    <xf numFmtId="0" fontId="34" fillId="24" borderId="0" xfId="0" applyFont="1" applyFill="1" applyAlignment="1">
      <alignment horizontal="right" vertical="center"/>
    </xf>
    <xf numFmtId="0" fontId="33" fillId="24" borderId="0" xfId="0" applyFont="1" applyFill="1" applyAlignment="1">
      <alignment horizontal="right" vertical="center"/>
    </xf>
    <xf numFmtId="0" fontId="0" fillId="0" borderId="10" xfId="0" applyNumberFormat="1" applyFont="1" applyFill="1" applyBorder="1" applyAlignment="1">
      <alignment/>
    </xf>
    <xf numFmtId="0" fontId="33" fillId="24" borderId="10" xfId="0" applyFont="1" applyFill="1" applyBorder="1" applyAlignment="1">
      <alignment horizontal="right" vertical="center"/>
    </xf>
    <xf numFmtId="0" fontId="2" fillId="0" borderId="15" xfId="0" applyFont="1" applyBorder="1" applyAlignment="1">
      <alignment horizontal="left" vertical="center" shrinkToFit="1"/>
    </xf>
    <xf numFmtId="190" fontId="2" fillId="0" borderId="15" xfId="0" applyNumberFormat="1" applyFont="1" applyBorder="1" applyAlignment="1">
      <alignment vertical="center"/>
    </xf>
    <xf numFmtId="0" fontId="10" fillId="0" borderId="15" xfId="0" applyFont="1" applyBorder="1" applyAlignment="1">
      <alignment horizontal="left" vertical="center" shrinkToFit="1"/>
    </xf>
    <xf numFmtId="0" fontId="10" fillId="0" borderId="15" xfId="0" applyFont="1" applyBorder="1" applyAlignment="1">
      <alignment horizontal="center" vertical="center" shrinkToFit="1"/>
    </xf>
    <xf numFmtId="191" fontId="2" fillId="0" borderId="15" xfId="0" applyNumberFormat="1" applyFont="1" applyBorder="1" applyAlignment="1">
      <alignment vertical="center"/>
    </xf>
    <xf numFmtId="191" fontId="10" fillId="0" borderId="15" xfId="0" applyNumberFormat="1" applyFont="1" applyBorder="1" applyAlignment="1">
      <alignment vertical="center"/>
    </xf>
    <xf numFmtId="0" fontId="0" fillId="0" borderId="0" xfId="0" applyFont="1" applyAlignment="1">
      <alignment horizontal="center" vertical="center" wrapText="1"/>
    </xf>
    <xf numFmtId="0" fontId="4" fillId="24" borderId="10" xfId="0" applyFont="1" applyFill="1" applyBorder="1" applyAlignment="1">
      <alignment horizontal="center" vertical="center" wrapText="1"/>
    </xf>
    <xf numFmtId="0" fontId="4" fillId="0" borderId="10" xfId="0" applyFont="1" applyBorder="1" applyAlignment="1">
      <alignment horizontal="center" vertical="center" wrapText="1"/>
    </xf>
    <xf numFmtId="186" fontId="4" fillId="0" borderId="10" xfId="0" applyNumberFormat="1" applyFont="1" applyBorder="1" applyAlignment="1">
      <alignment horizontal="right" vertical="center"/>
    </xf>
    <xf numFmtId="0" fontId="0" fillId="0" borderId="10" xfId="0" applyBorder="1" applyAlignment="1">
      <alignment horizontal="center" vertical="center"/>
    </xf>
    <xf numFmtId="191" fontId="2" fillId="0" borderId="17" xfId="0" applyNumberFormat="1" applyFont="1" applyBorder="1" applyAlignment="1">
      <alignment vertical="center"/>
    </xf>
    <xf numFmtId="190" fontId="10" fillId="0" borderId="15" xfId="0" applyNumberFormat="1" applyFont="1" applyBorder="1" applyAlignment="1">
      <alignment vertical="center"/>
    </xf>
    <xf numFmtId="186" fontId="38" fillId="0" borderId="10" xfId="0" applyNumberFormat="1" applyFont="1" applyBorder="1" applyAlignment="1">
      <alignment horizontal="right" vertical="center"/>
    </xf>
    <xf numFmtId="191" fontId="10" fillId="0" borderId="17" xfId="0" applyNumberFormat="1" applyFont="1" applyBorder="1" applyAlignment="1">
      <alignment vertical="center"/>
    </xf>
    <xf numFmtId="0" fontId="4" fillId="0" borderId="10" xfId="0" applyFont="1" applyBorder="1" applyAlignment="1">
      <alignment vertical="center" wrapText="1"/>
    </xf>
    <xf numFmtId="0" fontId="38" fillId="0" borderId="10" xfId="0" applyFont="1" applyBorder="1" applyAlignment="1">
      <alignment vertical="center" wrapText="1"/>
    </xf>
    <xf numFmtId="0" fontId="4" fillId="0" borderId="10" xfId="0" applyFont="1" applyBorder="1" applyAlignment="1">
      <alignment horizontal="left" vertical="center" wrapText="1"/>
    </xf>
    <xf numFmtId="186" fontId="2" fillId="0" borderId="10" xfId="0" applyNumberFormat="1" applyFont="1" applyFill="1" applyBorder="1" applyAlignment="1">
      <alignment horizontal="right" vertical="center" wrapText="1"/>
    </xf>
    <xf numFmtId="185" fontId="10" fillId="0" borderId="10" xfId="0" applyNumberFormat="1"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0" borderId="0" xfId="0" applyFont="1" applyAlignment="1">
      <alignment horizontal="left" vertical="center"/>
    </xf>
    <xf numFmtId="0" fontId="37" fillId="0" borderId="0" xfId="0" applyFont="1" applyAlignment="1">
      <alignment horizontal="center" vertical="center" wrapText="1"/>
    </xf>
    <xf numFmtId="0" fontId="4" fillId="24" borderId="10" xfId="0" applyFont="1" applyFill="1" applyBorder="1" applyAlignment="1">
      <alignment horizontal="center" vertical="center" wrapText="1"/>
    </xf>
    <xf numFmtId="185" fontId="10" fillId="0" borderId="10" xfId="0" applyNumberFormat="1" applyFont="1" applyBorder="1" applyAlignment="1">
      <alignment horizontal="center" vertical="center" wrapText="1"/>
    </xf>
    <xf numFmtId="10"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xf>
    <xf numFmtId="0" fontId="2" fillId="0" borderId="10" xfId="0" applyFont="1" applyFill="1" applyBorder="1" applyAlignment="1">
      <alignment horizontal="center" vertical="center"/>
    </xf>
    <xf numFmtId="185" fontId="10" fillId="0" borderId="10" xfId="0" applyNumberFormat="1" applyFont="1" applyFill="1" applyBorder="1" applyAlignment="1">
      <alignment horizontal="center" vertical="center"/>
    </xf>
    <xf numFmtId="0" fontId="10" fillId="0" borderId="10" xfId="0" applyFont="1" applyBorder="1" applyAlignment="1">
      <alignment horizontal="center" vertical="center" wrapText="1"/>
    </xf>
    <xf numFmtId="0" fontId="5" fillId="0" borderId="0" xfId="0" applyFont="1" applyFill="1" applyBorder="1" applyAlignment="1">
      <alignment horizontal="left" vertical="center" wrapText="1"/>
    </xf>
    <xf numFmtId="0" fontId="33" fillId="24" borderId="10" xfId="0" applyFont="1" applyFill="1" applyBorder="1" applyAlignment="1">
      <alignment horizontal="center" vertical="center" wrapText="1"/>
    </xf>
    <xf numFmtId="0" fontId="32" fillId="24" borderId="0" xfId="0" applyFont="1" applyFill="1" applyAlignment="1">
      <alignment horizontal="left" vertical="center"/>
    </xf>
    <xf numFmtId="0" fontId="33" fillId="24" borderId="0" xfId="0" applyFont="1" applyFill="1" applyAlignment="1">
      <alignment horizontal="right" vertical="center"/>
    </xf>
    <xf numFmtId="0" fontId="35" fillId="24" borderId="0" xfId="0" applyFont="1" applyFill="1" applyAlignment="1">
      <alignment horizontal="center" vertical="center" wrapText="1"/>
    </xf>
    <xf numFmtId="0" fontId="33" fillId="24" borderId="0" xfId="0" applyFont="1" applyFill="1" applyAlignment="1">
      <alignment horizontal="left" vertical="center" wrapText="1"/>
    </xf>
    <xf numFmtId="0" fontId="36" fillId="24" borderId="0" xfId="0" applyFont="1" applyFill="1" applyAlignment="1">
      <alignment horizontal="right"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xf>
    <xf numFmtId="0" fontId="10" fillId="0" borderId="12" xfId="0" applyFont="1" applyFill="1" applyBorder="1" applyAlignment="1">
      <alignment horizontal="center" vertical="center" wrapText="1"/>
    </xf>
    <xf numFmtId="0" fontId="10" fillId="0" borderId="14" xfId="0" applyFont="1" applyBorder="1" applyAlignment="1">
      <alignment horizontal="center" vertical="center" wrapText="1"/>
    </xf>
    <xf numFmtId="0" fontId="2" fillId="0" borderId="0" xfId="0" applyFont="1" applyAlignment="1">
      <alignment horizontal="left"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0" xfId="0" applyNumberFormat="1" applyFont="1" applyFill="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184" fontId="5" fillId="0" borderId="12" xfId="0" applyNumberFormat="1"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0" fillId="0" borderId="12" xfId="0" applyFont="1" applyBorder="1" applyAlignment="1">
      <alignment horizontal="center" vertical="center"/>
    </xf>
    <xf numFmtId="0" fontId="1" fillId="0" borderId="14" xfId="0" applyFont="1" applyBorder="1" applyAlignment="1">
      <alignment vertical="center"/>
    </xf>
    <xf numFmtId="0" fontId="2" fillId="0" borderId="12" xfId="0" applyFont="1" applyFill="1" applyBorder="1" applyAlignment="1">
      <alignment horizontal="center" vertical="center" wrapText="1"/>
    </xf>
    <xf numFmtId="0" fontId="10"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S34"/>
  <sheetViews>
    <sheetView workbookViewId="0" topLeftCell="A1">
      <selection activeCell="B11" sqref="B11"/>
    </sheetView>
  </sheetViews>
  <sheetFormatPr defaultColWidth="6.875" defaultRowHeight="19.5" customHeight="1"/>
  <cols>
    <col min="1" max="1" width="34.875" style="4" customWidth="1"/>
    <col min="2" max="2" width="20.875" style="0" customWidth="1"/>
    <col min="3" max="3" width="29.375" style="0" customWidth="1"/>
    <col min="4" max="4" width="24.00390625" style="0" customWidth="1"/>
    <col min="5" max="10" width="6.875" style="4" customWidth="1"/>
    <col min="11" max="31" width="6.875" style="4" hidden="1" customWidth="1"/>
    <col min="32" max="253" width="6.875" style="4" customWidth="1"/>
  </cols>
  <sheetData>
    <row r="1" ht="19.5" customHeight="1">
      <c r="A1" s="33" t="s">
        <v>0</v>
      </c>
    </row>
    <row r="2" spans="1:4" ht="15" customHeight="1">
      <c r="A2" s="45"/>
      <c r="D2" s="46" t="s">
        <v>1</v>
      </c>
    </row>
    <row r="3" spans="1:253" s="6" customFormat="1" ht="28.5" customHeight="1">
      <c r="A3" s="47" t="s">
        <v>237</v>
      </c>
      <c r="B3" s="47"/>
      <c r="C3" s="48"/>
      <c r="D3" s="4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12" ht="15" customHeight="1">
      <c r="A4" s="34" t="s">
        <v>238</v>
      </c>
      <c r="B4" s="4"/>
      <c r="C4" s="4"/>
      <c r="D4" s="49" t="s">
        <v>3</v>
      </c>
      <c r="H4" s="65"/>
      <c r="I4" s="65"/>
      <c r="J4" s="65"/>
      <c r="K4" s="65"/>
      <c r="L4" s="65"/>
    </row>
    <row r="5" spans="1:20" ht="21" customHeight="1">
      <c r="A5" s="50" t="s">
        <v>4</v>
      </c>
      <c r="B5" s="51"/>
      <c r="C5" s="50" t="s">
        <v>5</v>
      </c>
      <c r="D5" s="52"/>
      <c r="E5" s="65"/>
      <c r="H5" s="65"/>
      <c r="I5" s="65"/>
      <c r="J5" s="65"/>
      <c r="K5" s="65"/>
      <c r="L5" s="65"/>
      <c r="M5" s="65"/>
      <c r="Q5" s="65"/>
      <c r="R5" s="65"/>
      <c r="S5" s="65"/>
      <c r="T5" s="65"/>
    </row>
    <row r="6" spans="1:30" ht="21" customHeight="1">
      <c r="A6" s="53" t="s">
        <v>6</v>
      </c>
      <c r="B6" s="53" t="s">
        <v>7</v>
      </c>
      <c r="C6" s="53" t="s">
        <v>6</v>
      </c>
      <c r="D6" s="21" t="s">
        <v>7</v>
      </c>
      <c r="E6" s="65"/>
      <c r="F6" s="65"/>
      <c r="H6" s="65"/>
      <c r="I6" s="65"/>
      <c r="J6" s="65"/>
      <c r="K6" s="65"/>
      <c r="L6" s="65"/>
      <c r="M6" s="65"/>
      <c r="N6" s="65"/>
      <c r="O6" s="65"/>
      <c r="P6" s="65"/>
      <c r="Q6" s="65"/>
      <c r="T6" s="65"/>
      <c r="U6" s="65"/>
      <c r="AD6" s="65"/>
    </row>
    <row r="7" spans="1:24" ht="21" customHeight="1">
      <c r="A7" s="37" t="s">
        <v>199</v>
      </c>
      <c r="B7" s="54">
        <v>3507.04</v>
      </c>
      <c r="C7" s="57" t="s">
        <v>8</v>
      </c>
      <c r="D7" s="57">
        <f>D8</f>
        <v>181</v>
      </c>
      <c r="E7" s="65"/>
      <c r="F7" s="65"/>
      <c r="G7" s="66"/>
      <c r="J7" s="65"/>
      <c r="K7" s="69" t="s">
        <v>9</v>
      </c>
      <c r="L7" s="70" t="s">
        <v>10</v>
      </c>
      <c r="M7" s="70" t="s">
        <v>11</v>
      </c>
      <c r="N7" s="70" t="s">
        <v>12</v>
      </c>
      <c r="O7" s="69" t="s">
        <v>13</v>
      </c>
      <c r="P7" s="69" t="s">
        <v>14</v>
      </c>
      <c r="Q7" s="70" t="s">
        <v>15</v>
      </c>
      <c r="R7" s="69" t="s">
        <v>16</v>
      </c>
      <c r="S7" s="70" t="s">
        <v>17</v>
      </c>
      <c r="T7" s="72" t="s">
        <v>18</v>
      </c>
      <c r="U7" s="69" t="s">
        <v>17</v>
      </c>
      <c r="V7" s="69" t="s">
        <v>17</v>
      </c>
      <c r="W7" s="69" t="s">
        <v>19</v>
      </c>
      <c r="X7" s="69" t="s">
        <v>20</v>
      </c>
    </row>
    <row r="8" spans="1:28" ht="21" customHeight="1">
      <c r="A8" s="77" t="s">
        <v>200</v>
      </c>
      <c r="B8" s="56"/>
      <c r="C8" s="42" t="s">
        <v>22</v>
      </c>
      <c r="D8" s="41">
        <f>D9</f>
        <v>181</v>
      </c>
      <c r="H8" s="65"/>
      <c r="I8" s="65"/>
      <c r="K8" s="71"/>
      <c r="L8" s="65"/>
      <c r="O8" s="65"/>
      <c r="P8" s="65"/>
      <c r="Q8" s="65"/>
      <c r="R8" s="65"/>
      <c r="S8" s="65"/>
      <c r="T8" s="65"/>
      <c r="U8" s="65"/>
      <c r="V8" s="65"/>
      <c r="W8" s="65"/>
      <c r="X8" s="65"/>
      <c r="Y8" s="65"/>
      <c r="Z8" s="65"/>
      <c r="AB8" s="65"/>
    </row>
    <row r="9" spans="1:29" ht="21" customHeight="1">
      <c r="A9" s="78" t="s">
        <v>201</v>
      </c>
      <c r="B9" s="56"/>
      <c r="C9" s="25" t="s">
        <v>23</v>
      </c>
      <c r="D9" s="56">
        <v>181</v>
      </c>
      <c r="J9" s="65"/>
      <c r="K9" s="65"/>
      <c r="L9" s="65"/>
      <c r="O9" s="65"/>
      <c r="R9" s="65"/>
      <c r="S9" s="65"/>
      <c r="T9" s="65"/>
      <c r="U9" s="65"/>
      <c r="X9" s="65"/>
      <c r="Y9" s="65"/>
      <c r="AC9" s="65"/>
    </row>
    <row r="10" spans="1:28" ht="21" customHeight="1">
      <c r="A10" s="78" t="s">
        <v>202</v>
      </c>
      <c r="B10" s="56"/>
      <c r="C10" s="57" t="s">
        <v>24</v>
      </c>
      <c r="D10" s="59">
        <f>D11+D15</f>
        <v>3048.09</v>
      </c>
      <c r="E10" s="65"/>
      <c r="O10" s="65"/>
      <c r="P10" s="65"/>
      <c r="Q10" s="65"/>
      <c r="R10" s="65"/>
      <c r="S10" s="65"/>
      <c r="T10" s="65"/>
      <c r="AB10" s="65"/>
    </row>
    <row r="11" spans="1:31" ht="30" customHeight="1">
      <c r="A11" s="78" t="s">
        <v>203</v>
      </c>
      <c r="B11" s="56"/>
      <c r="C11" s="42" t="s">
        <v>25</v>
      </c>
      <c r="D11" s="54">
        <f>SUM(D12:D14)</f>
        <v>2833.88</v>
      </c>
      <c r="E11" s="65"/>
      <c r="N11" s="65"/>
      <c r="O11" s="65"/>
      <c r="P11" s="65"/>
      <c r="Q11" s="65"/>
      <c r="R11" s="65"/>
      <c r="AE11" s="65"/>
    </row>
    <row r="12" spans="1:17" ht="21" customHeight="1">
      <c r="A12" s="79" t="s">
        <v>204</v>
      </c>
      <c r="B12" s="58"/>
      <c r="C12" s="25" t="s">
        <v>26</v>
      </c>
      <c r="D12" s="56">
        <v>1059.36</v>
      </c>
      <c r="E12" s="65"/>
      <c r="G12" s="65"/>
      <c r="I12" s="65"/>
      <c r="N12" s="65"/>
      <c r="O12" s="65"/>
      <c r="P12" s="65"/>
      <c r="Q12" s="65"/>
    </row>
    <row r="13" spans="1:9" ht="21" customHeight="1">
      <c r="A13" s="80" t="s">
        <v>205</v>
      </c>
      <c r="B13" s="58"/>
      <c r="C13" s="25" t="s">
        <v>27</v>
      </c>
      <c r="D13" s="56">
        <v>307.6</v>
      </c>
      <c r="E13" s="65"/>
      <c r="G13" s="65"/>
      <c r="I13" s="65"/>
    </row>
    <row r="14" spans="1:21" ht="21" customHeight="1">
      <c r="A14" s="81" t="s">
        <v>206</v>
      </c>
      <c r="B14" s="58"/>
      <c r="C14" s="25" t="s">
        <v>28</v>
      </c>
      <c r="D14" s="56">
        <v>1466.92</v>
      </c>
      <c r="E14" s="65"/>
      <c r="G14" s="65"/>
      <c r="I14" s="65"/>
      <c r="U14" s="65"/>
    </row>
    <row r="15" spans="1:9" ht="21" customHeight="1">
      <c r="A15" s="77" t="s">
        <v>207</v>
      </c>
      <c r="B15" s="60"/>
      <c r="C15" s="42" t="s">
        <v>197</v>
      </c>
      <c r="D15" s="54">
        <f>SUM(D16:D18)</f>
        <v>214.20999999999998</v>
      </c>
      <c r="G15" s="65"/>
      <c r="I15" s="65"/>
    </row>
    <row r="16" spans="1:9" ht="21" customHeight="1">
      <c r="A16" s="44"/>
      <c r="B16" s="60"/>
      <c r="C16" s="25" t="s">
        <v>29</v>
      </c>
      <c r="D16" s="56">
        <v>103.07</v>
      </c>
      <c r="G16" s="65"/>
      <c r="I16" s="65"/>
    </row>
    <row r="17" spans="1:9" ht="21" customHeight="1">
      <c r="A17" s="44"/>
      <c r="B17" s="60"/>
      <c r="C17" s="25" t="s">
        <v>30</v>
      </c>
      <c r="D17" s="56">
        <v>74.09</v>
      </c>
      <c r="G17" s="65"/>
      <c r="I17" s="65"/>
    </row>
    <row r="18" spans="1:9" ht="21" customHeight="1">
      <c r="A18" s="44"/>
      <c r="B18" s="60"/>
      <c r="C18" s="25" t="s">
        <v>31</v>
      </c>
      <c r="D18" s="56">
        <v>37.05</v>
      </c>
      <c r="G18" s="65"/>
      <c r="I18" s="65"/>
    </row>
    <row r="19" spans="1:9" ht="21" customHeight="1">
      <c r="A19" s="44"/>
      <c r="B19" s="60"/>
      <c r="C19" s="57" t="s">
        <v>236</v>
      </c>
      <c r="D19" s="61">
        <f>D20</f>
        <v>277.95</v>
      </c>
      <c r="G19" s="65"/>
      <c r="I19" s="65"/>
    </row>
    <row r="20" spans="1:9" ht="21" customHeight="1">
      <c r="A20" s="44"/>
      <c r="B20" s="60"/>
      <c r="C20" s="42" t="s">
        <v>32</v>
      </c>
      <c r="D20" s="54">
        <f>SUM(D21:D22)</f>
        <v>277.95</v>
      </c>
      <c r="G20" s="65"/>
      <c r="I20" s="65"/>
    </row>
    <row r="21" spans="1:9" ht="21" customHeight="1">
      <c r="A21" s="44"/>
      <c r="B21" s="60"/>
      <c r="C21" s="25" t="s">
        <v>33</v>
      </c>
      <c r="D21" s="56">
        <v>276.7</v>
      </c>
      <c r="G21" s="65"/>
      <c r="I21" s="65"/>
    </row>
    <row r="22" spans="1:9" ht="21" customHeight="1">
      <c r="A22" s="44"/>
      <c r="B22" s="60"/>
      <c r="C22" s="25" t="s">
        <v>34</v>
      </c>
      <c r="D22" s="56">
        <v>1.25</v>
      </c>
      <c r="G22" s="65"/>
      <c r="I22" s="65"/>
    </row>
    <row r="23" spans="1:9" ht="21" customHeight="1">
      <c r="A23" s="44"/>
      <c r="B23" s="60"/>
      <c r="C23" s="67"/>
      <c r="D23" s="60"/>
      <c r="G23" s="65"/>
      <c r="I23" s="65"/>
    </row>
    <row r="24" spans="1:7" ht="21" customHeight="1">
      <c r="A24" s="19" t="s">
        <v>35</v>
      </c>
      <c r="B24" s="68">
        <f>SUM(B7:B15)</f>
        <v>3507.04</v>
      </c>
      <c r="C24" s="24" t="s">
        <v>36</v>
      </c>
      <c r="D24" s="68">
        <f>D7+D10+D19</f>
        <v>3507.04</v>
      </c>
      <c r="G24" s="65"/>
    </row>
    <row r="25" spans="1:7" ht="21" customHeight="1">
      <c r="A25" s="30" t="s">
        <v>208</v>
      </c>
      <c r="B25" s="60"/>
      <c r="C25" s="62" t="s">
        <v>215</v>
      </c>
      <c r="D25" s="60"/>
      <c r="G25" s="65"/>
    </row>
    <row r="26" spans="1:7" ht="21" customHeight="1">
      <c r="A26" s="30" t="s">
        <v>209</v>
      </c>
      <c r="B26" s="60"/>
      <c r="C26" s="62"/>
      <c r="D26" s="60"/>
      <c r="G26" s="65"/>
    </row>
    <row r="27" spans="1:7" ht="21" customHeight="1">
      <c r="A27" s="30" t="s">
        <v>210</v>
      </c>
      <c r="B27" s="60"/>
      <c r="C27" s="62"/>
      <c r="D27" s="60"/>
      <c r="G27" s="65"/>
    </row>
    <row r="28" spans="1:7" ht="21" customHeight="1">
      <c r="A28" s="30" t="s">
        <v>211</v>
      </c>
      <c r="B28" s="60"/>
      <c r="C28" s="62"/>
      <c r="D28" s="60"/>
      <c r="G28" s="65"/>
    </row>
    <row r="29" spans="1:7" ht="21" customHeight="1">
      <c r="A29" s="30" t="s">
        <v>213</v>
      </c>
      <c r="B29" s="60"/>
      <c r="C29" s="62"/>
      <c r="D29" s="60"/>
      <c r="G29" s="65"/>
    </row>
    <row r="30" spans="1:7" ht="21" customHeight="1">
      <c r="A30" s="30" t="s">
        <v>214</v>
      </c>
      <c r="B30" s="60"/>
      <c r="C30" s="62"/>
      <c r="D30" s="60"/>
      <c r="G30" s="65"/>
    </row>
    <row r="31" spans="1:7" ht="21" customHeight="1">
      <c r="A31" s="30" t="s">
        <v>212</v>
      </c>
      <c r="B31" s="63"/>
      <c r="C31" s="62"/>
      <c r="D31" s="60"/>
      <c r="G31" s="65"/>
    </row>
    <row r="32" spans="1:7" ht="21" customHeight="1">
      <c r="A32" s="19" t="s">
        <v>37</v>
      </c>
      <c r="B32" s="68">
        <f>B24+B25+B26</f>
        <v>3507.04</v>
      </c>
      <c r="C32" s="19" t="s">
        <v>38</v>
      </c>
      <c r="D32" s="68">
        <f>D24+D25</f>
        <v>3507.04</v>
      </c>
      <c r="F32" s="65"/>
      <c r="G32" s="65"/>
    </row>
    <row r="33" spans="1:4" ht="33" customHeight="1">
      <c r="A33" s="119" t="s">
        <v>39</v>
      </c>
      <c r="B33" s="119"/>
      <c r="C33" s="119"/>
      <c r="D33" s="119"/>
    </row>
    <row r="34" ht="19.5" customHeight="1">
      <c r="A34"/>
    </row>
  </sheetData>
  <sheetProtection/>
  <mergeCells count="1">
    <mergeCell ref="A33:D33"/>
  </mergeCells>
  <printOptions/>
  <pageMargins left="0.67" right="0.3937007874015748" top="0.4330708661417323" bottom="0.15748031496062992" header="0.4330708661417323" footer="0.1968503937007874"/>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workbookViewId="0" topLeftCell="A1">
      <selection activeCell="C33" sqref="C33"/>
    </sheetView>
  </sheetViews>
  <sheetFormatPr defaultColWidth="9.00390625" defaultRowHeight="14.25"/>
  <cols>
    <col min="1" max="1" width="35.25390625" style="0" customWidth="1"/>
    <col min="2" max="2" width="12.25390625" style="0" customWidth="1"/>
    <col min="3" max="3" width="12.875" style="0" customWidth="1"/>
    <col min="6" max="6" width="5.00390625" style="0" customWidth="1"/>
    <col min="7" max="7" width="7.375" style="0" customWidth="1"/>
    <col min="8" max="8" width="6.625" style="0" customWidth="1"/>
    <col min="9" max="9" width="5.375" style="0" customWidth="1"/>
    <col min="10" max="10" width="7.625" style="0" customWidth="1"/>
    <col min="11" max="12" width="6.375" style="0" customWidth="1"/>
    <col min="13" max="13" width="7.625" style="0" customWidth="1"/>
  </cols>
  <sheetData>
    <row r="1" ht="14.25">
      <c r="A1" s="33"/>
    </row>
    <row r="2" spans="1:13" ht="14.25">
      <c r="A2" s="121"/>
      <c r="B2" s="121"/>
      <c r="C2" s="82"/>
      <c r="D2" s="82"/>
      <c r="E2" s="82"/>
      <c r="F2" s="82"/>
      <c r="G2" s="82"/>
      <c r="H2" s="82"/>
      <c r="I2" s="82"/>
      <c r="J2" s="82"/>
      <c r="K2" s="82"/>
      <c r="L2" s="82"/>
      <c r="M2" s="82"/>
    </row>
    <row r="3" spans="1:13" ht="30" customHeight="1">
      <c r="A3" s="83"/>
      <c r="B3" s="82"/>
      <c r="C3" s="84"/>
      <c r="D3" s="82"/>
      <c r="E3" s="82"/>
      <c r="F3" s="82"/>
      <c r="G3" s="82"/>
      <c r="H3" s="82"/>
      <c r="I3" s="82"/>
      <c r="J3" s="82"/>
      <c r="K3" s="122"/>
      <c r="L3" s="122"/>
      <c r="M3" s="85" t="s">
        <v>40</v>
      </c>
    </row>
    <row r="4" spans="1:13" ht="16.5" customHeight="1">
      <c r="A4" s="123" t="s">
        <v>239</v>
      </c>
      <c r="B4" s="123"/>
      <c r="C4" s="123"/>
      <c r="D4" s="123"/>
      <c r="E4" s="123"/>
      <c r="F4" s="123"/>
      <c r="G4" s="123"/>
      <c r="H4" s="123"/>
      <c r="I4" s="123"/>
      <c r="J4" s="123"/>
      <c r="K4" s="123"/>
      <c r="L4" s="123"/>
      <c r="M4" s="123"/>
    </row>
    <row r="5" spans="1:13" ht="18" customHeight="1">
      <c r="A5" s="124" t="s">
        <v>238</v>
      </c>
      <c r="B5" s="124"/>
      <c r="C5" s="124"/>
      <c r="D5" s="124"/>
      <c r="E5" s="124"/>
      <c r="F5" s="124"/>
      <c r="G5" s="124"/>
      <c r="H5" s="125" t="s">
        <v>3</v>
      </c>
      <c r="I5" s="125"/>
      <c r="J5" s="125"/>
      <c r="K5" s="125"/>
      <c r="L5" s="125"/>
      <c r="M5" s="125"/>
    </row>
    <row r="6" spans="1:13" ht="51" customHeight="1">
      <c r="A6" s="108" t="s">
        <v>41</v>
      </c>
      <c r="B6" s="120" t="s">
        <v>17</v>
      </c>
      <c r="C6" s="120" t="s">
        <v>47</v>
      </c>
      <c r="D6" s="120" t="s">
        <v>48</v>
      </c>
      <c r="E6" s="120" t="s">
        <v>216</v>
      </c>
      <c r="F6" s="120" t="s">
        <v>217</v>
      </c>
      <c r="G6" s="120" t="s">
        <v>42</v>
      </c>
      <c r="H6" s="120" t="s">
        <v>12</v>
      </c>
      <c r="I6" s="120" t="s">
        <v>43</v>
      </c>
      <c r="J6" s="120" t="s">
        <v>44</v>
      </c>
      <c r="K6" s="120" t="s">
        <v>45</v>
      </c>
      <c r="L6" s="120" t="s">
        <v>46</v>
      </c>
      <c r="M6" s="120" t="s">
        <v>16</v>
      </c>
    </row>
    <row r="7" spans="1:13" ht="21" customHeight="1">
      <c r="A7" s="109"/>
      <c r="B7" s="120"/>
      <c r="C7" s="120"/>
      <c r="D7" s="120"/>
      <c r="E7" s="120"/>
      <c r="F7" s="120"/>
      <c r="G7" s="120"/>
      <c r="H7" s="120"/>
      <c r="I7" s="120"/>
      <c r="J7" s="120"/>
      <c r="K7" s="120"/>
      <c r="L7" s="120"/>
      <c r="M7" s="120"/>
    </row>
    <row r="8" spans="1:13" ht="21" customHeight="1">
      <c r="A8" s="91" t="s">
        <v>219</v>
      </c>
      <c r="B8" s="93">
        <f>B9</f>
        <v>3507.04</v>
      </c>
      <c r="C8" s="93">
        <f>C9</f>
        <v>3507.04</v>
      </c>
      <c r="D8" s="86"/>
      <c r="E8" s="86"/>
      <c r="F8" s="86"/>
      <c r="G8" s="86"/>
      <c r="H8" s="86"/>
      <c r="I8" s="86"/>
      <c r="J8" s="87"/>
      <c r="K8" s="86"/>
      <c r="L8" s="86"/>
      <c r="M8" s="86"/>
    </row>
    <row r="9" spans="1:13" ht="21" customHeight="1">
      <c r="A9" s="88" t="s">
        <v>218</v>
      </c>
      <c r="B9" s="92">
        <v>3507.04</v>
      </c>
      <c r="C9" s="89">
        <v>3507.04</v>
      </c>
      <c r="D9" s="7"/>
      <c r="E9" s="7"/>
      <c r="F9" s="7"/>
      <c r="G9" s="7"/>
      <c r="H9" s="7"/>
      <c r="I9" s="7"/>
      <c r="J9" s="7"/>
      <c r="K9" s="7"/>
      <c r="L9" s="7"/>
      <c r="M9" s="7"/>
    </row>
    <row r="10" spans="1:13" ht="21" customHeight="1">
      <c r="A10" s="88"/>
      <c r="B10" s="92"/>
      <c r="C10" s="89"/>
      <c r="D10" s="7"/>
      <c r="E10" s="7"/>
      <c r="F10" s="7"/>
      <c r="G10" s="7"/>
      <c r="H10" s="7"/>
      <c r="I10" s="7"/>
      <c r="J10" s="7"/>
      <c r="K10" s="7"/>
      <c r="L10" s="7"/>
      <c r="M10" s="7"/>
    </row>
    <row r="11" spans="1:13" ht="21" customHeight="1">
      <c r="A11" s="88"/>
      <c r="B11" s="92"/>
      <c r="C11" s="89"/>
      <c r="D11" s="7"/>
      <c r="E11" s="7"/>
      <c r="F11" s="7"/>
      <c r="G11" s="7"/>
      <c r="H11" s="7"/>
      <c r="I11" s="7"/>
      <c r="J11" s="7"/>
      <c r="K11" s="7"/>
      <c r="L11" s="7"/>
      <c r="M11" s="7"/>
    </row>
    <row r="12" spans="1:13" ht="21" customHeight="1">
      <c r="A12" s="88"/>
      <c r="B12" s="92"/>
      <c r="C12" s="89"/>
      <c r="D12" s="7"/>
      <c r="E12" s="7"/>
      <c r="F12" s="7"/>
      <c r="G12" s="7"/>
      <c r="H12" s="7"/>
      <c r="I12" s="7"/>
      <c r="J12" s="7"/>
      <c r="K12" s="7"/>
      <c r="L12" s="7"/>
      <c r="M12" s="7"/>
    </row>
    <row r="13" spans="1:13" ht="21" customHeight="1">
      <c r="A13" s="88"/>
      <c r="B13" s="92"/>
      <c r="C13" s="89"/>
      <c r="D13" s="7"/>
      <c r="E13" s="7"/>
      <c r="F13" s="7"/>
      <c r="G13" s="7"/>
      <c r="H13" s="7"/>
      <c r="I13" s="7"/>
      <c r="J13" s="7"/>
      <c r="K13" s="7"/>
      <c r="L13" s="7"/>
      <c r="M13" s="7"/>
    </row>
    <row r="14" spans="1:13" ht="21" customHeight="1">
      <c r="A14" s="7"/>
      <c r="B14" s="7"/>
      <c r="C14" s="7"/>
      <c r="D14" s="7"/>
      <c r="E14" s="7"/>
      <c r="F14" s="7"/>
      <c r="G14" s="7"/>
      <c r="H14" s="7"/>
      <c r="I14" s="7"/>
      <c r="J14" s="7"/>
      <c r="K14" s="7"/>
      <c r="L14" s="7"/>
      <c r="M14" s="7"/>
    </row>
    <row r="15" spans="1:13" ht="21" customHeight="1">
      <c r="A15" s="7"/>
      <c r="B15" s="7"/>
      <c r="C15" s="7"/>
      <c r="D15" s="7"/>
      <c r="E15" s="7"/>
      <c r="F15" s="7"/>
      <c r="G15" s="7"/>
      <c r="H15" s="7"/>
      <c r="I15" s="7"/>
      <c r="J15" s="7"/>
      <c r="K15" s="7"/>
      <c r="L15" s="7"/>
      <c r="M15" s="7"/>
    </row>
    <row r="16" spans="1:13" ht="21" customHeight="1">
      <c r="A16" s="7"/>
      <c r="B16" s="7"/>
      <c r="C16" s="7"/>
      <c r="D16" s="7"/>
      <c r="E16" s="7"/>
      <c r="F16" s="7"/>
      <c r="G16" s="7"/>
      <c r="H16" s="7"/>
      <c r="I16" s="7"/>
      <c r="J16" s="7"/>
      <c r="K16" s="7"/>
      <c r="L16" s="7"/>
      <c r="M16" s="7"/>
    </row>
    <row r="17" spans="1:3" ht="14.25">
      <c r="A17" s="119"/>
      <c r="B17" s="119"/>
      <c r="C17" s="64"/>
    </row>
  </sheetData>
  <sheetProtection/>
  <mergeCells count="19">
    <mergeCell ref="D6:D7"/>
    <mergeCell ref="E6:E7"/>
    <mergeCell ref="A17:B17"/>
    <mergeCell ref="A6:A7"/>
    <mergeCell ref="B6:B7"/>
    <mergeCell ref="C6:C7"/>
    <mergeCell ref="A2:B2"/>
    <mergeCell ref="K3:L3"/>
    <mergeCell ref="A4:M4"/>
    <mergeCell ref="A5:G5"/>
    <mergeCell ref="H5:M5"/>
    <mergeCell ref="F6:F7"/>
    <mergeCell ref="G6:G7"/>
    <mergeCell ref="H6:H7"/>
    <mergeCell ref="I6:I7"/>
    <mergeCell ref="J6:J7"/>
    <mergeCell ref="K6:K7"/>
    <mergeCell ref="L6:L7"/>
    <mergeCell ref="M6:M7"/>
  </mergeCells>
  <printOptions horizontalCentered="1"/>
  <pageMargins left="0.7480314960629921" right="0.551181102362204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E21" sqref="E21"/>
    </sheetView>
  </sheetViews>
  <sheetFormatPr defaultColWidth="9.00390625" defaultRowHeight="14.25"/>
  <cols>
    <col min="1" max="1" width="8.25390625" style="0" customWidth="1"/>
    <col min="2" max="2" width="21.375" style="0" customWidth="1"/>
    <col min="3" max="3" width="15.00390625" style="0" customWidth="1"/>
    <col min="4" max="4" width="13.50390625" style="0" customWidth="1"/>
    <col min="5" max="5" width="14.25390625" style="0" customWidth="1"/>
    <col min="6" max="6" width="13.875" style="0" customWidth="1"/>
    <col min="7" max="7" width="7.375" style="0" customWidth="1"/>
    <col min="8" max="8" width="11.625" style="0" customWidth="1"/>
  </cols>
  <sheetData>
    <row r="1" spans="1:9" ht="14.25">
      <c r="A1" s="82"/>
      <c r="B1" s="110"/>
      <c r="C1" s="110"/>
      <c r="D1" s="82"/>
      <c r="E1" s="82"/>
      <c r="F1" s="82"/>
      <c r="G1" s="82"/>
      <c r="H1" s="82"/>
      <c r="I1" s="82"/>
    </row>
    <row r="2" spans="1:9" ht="14.25">
      <c r="A2" s="82"/>
      <c r="B2" s="82"/>
      <c r="C2" s="82"/>
      <c r="D2" s="82"/>
      <c r="E2" s="82"/>
      <c r="F2" s="82"/>
      <c r="G2" s="82"/>
      <c r="H2" s="82"/>
      <c r="I2" s="2" t="s">
        <v>49</v>
      </c>
    </row>
    <row r="3" spans="1:9" ht="29.25" customHeight="1">
      <c r="A3" s="82"/>
      <c r="B3" s="111" t="s">
        <v>240</v>
      </c>
      <c r="C3" s="111"/>
      <c r="D3" s="111"/>
      <c r="E3" s="111"/>
      <c r="F3" s="111"/>
      <c r="G3" s="111"/>
      <c r="H3" s="111"/>
      <c r="I3" s="111"/>
    </row>
    <row r="4" spans="1:9" ht="27" customHeight="1">
      <c r="A4" s="129" t="s">
        <v>238</v>
      </c>
      <c r="B4" s="129"/>
      <c r="C4" s="129"/>
      <c r="D4" s="94"/>
      <c r="E4" s="94"/>
      <c r="F4" s="94"/>
      <c r="G4" s="94"/>
      <c r="H4" s="94"/>
      <c r="I4" s="49" t="s">
        <v>3</v>
      </c>
    </row>
    <row r="5" spans="1:9" ht="14.25" customHeight="1">
      <c r="A5" s="112" t="s">
        <v>67</v>
      </c>
      <c r="B5" s="112"/>
      <c r="C5" s="126" t="s">
        <v>17</v>
      </c>
      <c r="D5" s="126" t="s">
        <v>50</v>
      </c>
      <c r="E5" s="126"/>
      <c r="F5" s="126" t="s">
        <v>51</v>
      </c>
      <c r="G5" s="127" t="s">
        <v>52</v>
      </c>
      <c r="H5" s="127" t="s">
        <v>53</v>
      </c>
      <c r="I5" s="127" t="s">
        <v>54</v>
      </c>
    </row>
    <row r="6" spans="1:9" ht="21.75" customHeight="1">
      <c r="A6" s="95" t="s">
        <v>68</v>
      </c>
      <c r="B6" s="95" t="s">
        <v>69</v>
      </c>
      <c r="C6" s="126"/>
      <c r="D6" s="96" t="s">
        <v>55</v>
      </c>
      <c r="E6" s="96" t="s">
        <v>56</v>
      </c>
      <c r="F6" s="126"/>
      <c r="G6" s="128"/>
      <c r="H6" s="128"/>
      <c r="I6" s="128"/>
    </row>
    <row r="7" spans="1:9" ht="14.25">
      <c r="A7" s="91" t="s">
        <v>220</v>
      </c>
      <c r="B7" s="90"/>
      <c r="C7" s="100">
        <f>C8+C11+C20</f>
        <v>3507.04</v>
      </c>
      <c r="D7" s="100">
        <f>D8+D11+D20</f>
        <v>1588.65</v>
      </c>
      <c r="E7" s="100">
        <f>E8+E11+E20</f>
        <v>216.24</v>
      </c>
      <c r="F7" s="100">
        <f>F8+F11+F20</f>
        <v>1702.15</v>
      </c>
      <c r="G7" s="101"/>
      <c r="H7" s="101"/>
      <c r="I7" s="101"/>
    </row>
    <row r="8" spans="1:9" ht="14.25">
      <c r="A8" s="90" t="s">
        <v>73</v>
      </c>
      <c r="B8" s="90" t="s">
        <v>74</v>
      </c>
      <c r="C8" s="93">
        <f aca="true" t="shared" si="0" ref="C8:C23">SUM(D8:I8)</f>
        <v>181</v>
      </c>
      <c r="D8" s="93"/>
      <c r="E8" s="93"/>
      <c r="F8" s="93">
        <v>181</v>
      </c>
      <c r="G8" s="97"/>
      <c r="H8" s="97"/>
      <c r="I8" s="97"/>
    </row>
    <row r="9" spans="1:9" ht="14.25">
      <c r="A9" s="88" t="s">
        <v>75</v>
      </c>
      <c r="B9" s="88" t="s">
        <v>22</v>
      </c>
      <c r="C9" s="92">
        <f t="shared" si="0"/>
        <v>181</v>
      </c>
      <c r="D9" s="92"/>
      <c r="E9" s="92"/>
      <c r="F9" s="92">
        <v>181</v>
      </c>
      <c r="G9" s="97"/>
      <c r="H9" s="97"/>
      <c r="I9" s="97"/>
    </row>
    <row r="10" spans="1:9" ht="14.25">
      <c r="A10" s="88" t="s">
        <v>76</v>
      </c>
      <c r="B10" s="88" t="s">
        <v>23</v>
      </c>
      <c r="C10" s="92">
        <f t="shared" si="0"/>
        <v>181</v>
      </c>
      <c r="D10" s="92"/>
      <c r="E10" s="92"/>
      <c r="F10" s="92">
        <v>181</v>
      </c>
      <c r="G10" s="86"/>
      <c r="H10" s="86"/>
      <c r="I10" s="86"/>
    </row>
    <row r="11" spans="1:9" ht="14.25">
      <c r="A11" s="90" t="s">
        <v>77</v>
      </c>
      <c r="B11" s="90" t="s">
        <v>60</v>
      </c>
      <c r="C11" s="93">
        <f>C12+C16</f>
        <v>3048.09</v>
      </c>
      <c r="D11" s="93">
        <f>D12+D16</f>
        <v>1310.7</v>
      </c>
      <c r="E11" s="93">
        <f>E12+E16</f>
        <v>216.24</v>
      </c>
      <c r="F11" s="93">
        <f>F12+F16</f>
        <v>1521.15</v>
      </c>
      <c r="G11" s="86"/>
      <c r="H11" s="86"/>
      <c r="I11" s="86"/>
    </row>
    <row r="12" spans="1:9" ht="14.25">
      <c r="A12" s="88" t="s">
        <v>78</v>
      </c>
      <c r="B12" s="88" t="s">
        <v>25</v>
      </c>
      <c r="C12" s="92">
        <f t="shared" si="0"/>
        <v>2833.88</v>
      </c>
      <c r="D12" s="92">
        <f>SUM(D13:D15)</f>
        <v>1096.49</v>
      </c>
      <c r="E12" s="92">
        <f>SUM(E13:E15)</f>
        <v>216.24</v>
      </c>
      <c r="F12" s="92">
        <f>SUM(F13:F15)</f>
        <v>1521.15</v>
      </c>
      <c r="G12" s="86"/>
      <c r="H12" s="86"/>
      <c r="I12" s="86"/>
    </row>
    <row r="13" spans="1:9" ht="14.25">
      <c r="A13" s="88" t="s">
        <v>79</v>
      </c>
      <c r="B13" s="88" t="s">
        <v>80</v>
      </c>
      <c r="C13" s="92">
        <f t="shared" si="0"/>
        <v>1059.3600000000001</v>
      </c>
      <c r="D13" s="92">
        <v>877.36</v>
      </c>
      <c r="E13" s="92">
        <v>182</v>
      </c>
      <c r="F13" s="92"/>
      <c r="G13" s="86"/>
      <c r="H13" s="86"/>
      <c r="I13" s="86"/>
    </row>
    <row r="14" spans="1:9" ht="14.25">
      <c r="A14" s="88" t="s">
        <v>81</v>
      </c>
      <c r="B14" s="88" t="s">
        <v>82</v>
      </c>
      <c r="C14" s="92">
        <f t="shared" si="0"/>
        <v>307.6</v>
      </c>
      <c r="D14" s="92"/>
      <c r="E14" s="92"/>
      <c r="F14" s="92">
        <v>307.6</v>
      </c>
      <c r="G14" s="86"/>
      <c r="H14" s="86"/>
      <c r="I14" s="86"/>
    </row>
    <row r="15" spans="1:9" ht="14.25">
      <c r="A15" s="88" t="s">
        <v>83</v>
      </c>
      <c r="B15" s="88" t="s">
        <v>84</v>
      </c>
      <c r="C15" s="92">
        <f t="shared" si="0"/>
        <v>1466.92</v>
      </c>
      <c r="D15" s="92">
        <v>219.13</v>
      </c>
      <c r="E15" s="92">
        <v>34.24</v>
      </c>
      <c r="F15" s="92">
        <v>1213.55</v>
      </c>
      <c r="G15" s="86"/>
      <c r="H15" s="86"/>
      <c r="I15" s="86"/>
    </row>
    <row r="16" spans="1:9" ht="14.25">
      <c r="A16" s="88" t="s">
        <v>85</v>
      </c>
      <c r="B16" s="88" t="s">
        <v>86</v>
      </c>
      <c r="C16" s="92">
        <f>SUM(D16:I16)</f>
        <v>214.20999999999998</v>
      </c>
      <c r="D16" s="92">
        <f>SUM(D17:D19)</f>
        <v>214.20999999999998</v>
      </c>
      <c r="E16" s="92">
        <f>SUM(E17:E19)</f>
        <v>0</v>
      </c>
      <c r="F16" s="92">
        <f>SUM(F17:F19)</f>
        <v>0</v>
      </c>
      <c r="G16" s="86"/>
      <c r="H16" s="86"/>
      <c r="I16" s="86"/>
    </row>
    <row r="17" spans="1:9" ht="14.25">
      <c r="A17" s="88" t="s">
        <v>87</v>
      </c>
      <c r="B17" s="88" t="s">
        <v>88</v>
      </c>
      <c r="C17" s="92">
        <f t="shared" si="0"/>
        <v>103.07</v>
      </c>
      <c r="D17" s="92">
        <v>103.07</v>
      </c>
      <c r="E17" s="92"/>
      <c r="F17" s="92"/>
      <c r="G17" s="86"/>
      <c r="H17" s="86"/>
      <c r="I17" s="86"/>
    </row>
    <row r="18" spans="1:9" ht="14.25">
      <c r="A18" s="88" t="s">
        <v>89</v>
      </c>
      <c r="B18" s="88" t="s">
        <v>90</v>
      </c>
      <c r="C18" s="92">
        <f t="shared" si="0"/>
        <v>74.09</v>
      </c>
      <c r="D18" s="92">
        <v>74.09</v>
      </c>
      <c r="E18" s="92"/>
      <c r="F18" s="99"/>
      <c r="G18" s="98"/>
      <c r="H18" s="98"/>
      <c r="I18" s="39"/>
    </row>
    <row r="19" spans="1:9" ht="14.25">
      <c r="A19" s="88" t="s">
        <v>91</v>
      </c>
      <c r="B19" s="88" t="s">
        <v>92</v>
      </c>
      <c r="C19" s="92">
        <f t="shared" si="0"/>
        <v>37.05</v>
      </c>
      <c r="D19" s="92">
        <v>37.05</v>
      </c>
      <c r="E19" s="92"/>
      <c r="F19" s="99"/>
      <c r="G19" s="39"/>
      <c r="H19" s="39"/>
      <c r="I19" s="39"/>
    </row>
    <row r="20" spans="1:9" ht="14.25">
      <c r="A20" s="90" t="s">
        <v>93</v>
      </c>
      <c r="B20" s="90" t="s">
        <v>61</v>
      </c>
      <c r="C20" s="93">
        <f t="shared" si="0"/>
        <v>277.95</v>
      </c>
      <c r="D20" s="93">
        <f>D21</f>
        <v>277.95</v>
      </c>
      <c r="E20" s="93"/>
      <c r="F20" s="102"/>
      <c r="G20" s="39"/>
      <c r="H20" s="39"/>
      <c r="I20" s="39"/>
    </row>
    <row r="21" spans="1:9" ht="14.25">
      <c r="A21" s="88" t="s">
        <v>94</v>
      </c>
      <c r="B21" s="88" t="s">
        <v>32</v>
      </c>
      <c r="C21" s="92">
        <f t="shared" si="0"/>
        <v>277.95</v>
      </c>
      <c r="D21" s="92">
        <f>SUM(D22:D23)</f>
        <v>277.95</v>
      </c>
      <c r="E21" s="92"/>
      <c r="F21" s="99"/>
      <c r="G21" s="39"/>
      <c r="H21" s="39"/>
      <c r="I21" s="39"/>
    </row>
    <row r="22" spans="1:9" ht="14.25">
      <c r="A22" s="88" t="s">
        <v>95</v>
      </c>
      <c r="B22" s="88" t="s">
        <v>96</v>
      </c>
      <c r="C22" s="92">
        <f t="shared" si="0"/>
        <v>276.7</v>
      </c>
      <c r="D22" s="92">
        <v>276.7</v>
      </c>
      <c r="E22" s="92"/>
      <c r="F22" s="99"/>
      <c r="G22" s="39"/>
      <c r="H22" s="39"/>
      <c r="I22" s="39"/>
    </row>
    <row r="23" spans="1:9" ht="14.25">
      <c r="A23" s="88" t="s">
        <v>97</v>
      </c>
      <c r="B23" s="88" t="s">
        <v>98</v>
      </c>
      <c r="C23" s="92">
        <f t="shared" si="0"/>
        <v>1.25</v>
      </c>
      <c r="D23" s="92">
        <v>1.25</v>
      </c>
      <c r="E23" s="92"/>
      <c r="F23" s="99"/>
      <c r="G23" s="39"/>
      <c r="H23" s="39"/>
      <c r="I23" s="39"/>
    </row>
  </sheetData>
  <sheetProtection/>
  <mergeCells count="10">
    <mergeCell ref="B1:C1"/>
    <mergeCell ref="B3:I3"/>
    <mergeCell ref="A5:B5"/>
    <mergeCell ref="C5:C6"/>
    <mergeCell ref="D5:E5"/>
    <mergeCell ref="I5:I6"/>
    <mergeCell ref="A4:C4"/>
    <mergeCell ref="F5:F6"/>
    <mergeCell ref="G5:G6"/>
    <mergeCell ref="H5:H6"/>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29"/>
  <sheetViews>
    <sheetView workbookViewId="0" topLeftCell="A1">
      <selection activeCell="D23" sqref="D23"/>
    </sheetView>
  </sheetViews>
  <sheetFormatPr defaultColWidth="9.00390625" defaultRowHeight="14.25"/>
  <cols>
    <col min="1" max="1" width="25.00390625" style="0" customWidth="1"/>
    <col min="2" max="2" width="33.625" style="0" customWidth="1"/>
    <col min="3" max="3" width="35.625" style="0" customWidth="1"/>
    <col min="4" max="4" width="27.625" style="0" customWidth="1"/>
  </cols>
  <sheetData>
    <row r="1" ht="14.25">
      <c r="A1" s="33"/>
    </row>
    <row r="2" spans="1:4" ht="14.25">
      <c r="A2" s="45"/>
      <c r="D2" s="46" t="s">
        <v>57</v>
      </c>
    </row>
    <row r="3" spans="1:4" ht="27">
      <c r="A3" s="47" t="s">
        <v>58</v>
      </c>
      <c r="B3" s="47"/>
      <c r="C3" s="48"/>
      <c r="D3" s="48"/>
    </row>
    <row r="4" spans="1:4" ht="14.25">
      <c r="A4" s="34" t="s">
        <v>238</v>
      </c>
      <c r="B4" s="4"/>
      <c r="C4" s="4"/>
      <c r="D4" s="49" t="s">
        <v>3</v>
      </c>
    </row>
    <row r="5" spans="1:4" ht="14.25">
      <c r="A5" s="50" t="s">
        <v>4</v>
      </c>
      <c r="B5" s="51"/>
      <c r="C5" s="50" t="s">
        <v>5</v>
      </c>
      <c r="D5" s="52"/>
    </row>
    <row r="6" spans="1:4" ht="33" customHeight="1">
      <c r="A6" s="53" t="s">
        <v>6</v>
      </c>
      <c r="B6" s="53" t="s">
        <v>7</v>
      </c>
      <c r="C6" s="53" t="s">
        <v>6</v>
      </c>
      <c r="D6" s="53" t="s">
        <v>7</v>
      </c>
    </row>
    <row r="7" spans="1:4" ht="14.25">
      <c r="A7" s="104" t="s">
        <v>59</v>
      </c>
      <c r="B7" s="54">
        <f>SUM(B8:B9)</f>
        <v>3507.04</v>
      </c>
      <c r="C7" s="42" t="s">
        <v>226</v>
      </c>
      <c r="D7" s="55">
        <f>D8+D11+D20</f>
        <v>3507.04</v>
      </c>
    </row>
    <row r="8" spans="1:4" ht="14.25">
      <c r="A8" s="77" t="s">
        <v>21</v>
      </c>
      <c r="B8" s="56">
        <v>3507.04</v>
      </c>
      <c r="C8" s="57" t="s">
        <v>227</v>
      </c>
      <c r="D8" s="57">
        <f>D9</f>
        <v>181</v>
      </c>
    </row>
    <row r="9" spans="1:4" ht="14.25">
      <c r="A9" s="77" t="s">
        <v>221</v>
      </c>
      <c r="B9" s="56"/>
      <c r="C9" s="42" t="s">
        <v>22</v>
      </c>
      <c r="D9" s="41">
        <f>D10</f>
        <v>181</v>
      </c>
    </row>
    <row r="10" spans="1:4" ht="14.25">
      <c r="A10" s="96" t="s">
        <v>222</v>
      </c>
      <c r="B10" s="58"/>
      <c r="C10" s="25" t="s">
        <v>23</v>
      </c>
      <c r="D10" s="56">
        <v>181</v>
      </c>
    </row>
    <row r="11" spans="1:4" ht="14.25">
      <c r="A11" s="39"/>
      <c r="B11" s="58"/>
      <c r="C11" s="57" t="s">
        <v>228</v>
      </c>
      <c r="D11" s="59">
        <f>D12+D16</f>
        <v>3048.09</v>
      </c>
    </row>
    <row r="12" spans="1:4" ht="14.25">
      <c r="A12" s="39"/>
      <c r="B12" s="58"/>
      <c r="C12" s="42" t="s">
        <v>25</v>
      </c>
      <c r="D12" s="54">
        <f>SUM(D13:D15)</f>
        <v>2833.88</v>
      </c>
    </row>
    <row r="13" spans="1:4" ht="14.25">
      <c r="A13" s="19"/>
      <c r="B13" s="60"/>
      <c r="C13" s="25" t="s">
        <v>26</v>
      </c>
      <c r="D13" s="56">
        <v>1059.36</v>
      </c>
    </row>
    <row r="14" spans="1:4" ht="14.25">
      <c r="A14" s="19"/>
      <c r="B14" s="60"/>
      <c r="C14" s="25" t="s">
        <v>27</v>
      </c>
      <c r="D14" s="56">
        <v>307.6</v>
      </c>
    </row>
    <row r="15" spans="1:4" ht="14.25">
      <c r="A15" s="19"/>
      <c r="B15" s="60"/>
      <c r="C15" s="25" t="s">
        <v>28</v>
      </c>
      <c r="D15" s="56">
        <v>1466.92</v>
      </c>
    </row>
    <row r="16" spans="1:4" ht="14.25">
      <c r="A16" s="19"/>
      <c r="B16" s="60"/>
      <c r="C16" s="42" t="s">
        <v>197</v>
      </c>
      <c r="D16" s="54">
        <f>SUM(D17:D19)</f>
        <v>214.20999999999998</v>
      </c>
    </row>
    <row r="17" spans="1:4" ht="14.25">
      <c r="A17" s="19"/>
      <c r="B17" s="60"/>
      <c r="C17" s="25" t="s">
        <v>29</v>
      </c>
      <c r="D17" s="56">
        <v>103.07</v>
      </c>
    </row>
    <row r="18" spans="1:4" ht="14.25">
      <c r="A18" s="19"/>
      <c r="B18" s="60"/>
      <c r="C18" s="25" t="s">
        <v>30</v>
      </c>
      <c r="D18" s="56">
        <v>74.09</v>
      </c>
    </row>
    <row r="19" spans="1:4" ht="14.25">
      <c r="A19" s="19"/>
      <c r="B19" s="60"/>
      <c r="C19" s="25" t="s">
        <v>31</v>
      </c>
      <c r="D19" s="56">
        <v>37.05</v>
      </c>
    </row>
    <row r="20" spans="1:4" ht="14.25">
      <c r="A20" s="19"/>
      <c r="B20" s="60"/>
      <c r="C20" s="57" t="s">
        <v>229</v>
      </c>
      <c r="D20" s="61">
        <f>D21</f>
        <v>277.95</v>
      </c>
    </row>
    <row r="21" spans="1:4" ht="14.25">
      <c r="A21" s="30"/>
      <c r="B21" s="60"/>
      <c r="C21" s="42" t="s">
        <v>32</v>
      </c>
      <c r="D21" s="54">
        <f>SUM(D22:D23)</f>
        <v>277.95</v>
      </c>
    </row>
    <row r="22" spans="1:4" ht="14.25">
      <c r="A22" s="103" t="s">
        <v>62</v>
      </c>
      <c r="B22" s="60"/>
      <c r="C22" s="25" t="s">
        <v>33</v>
      </c>
      <c r="D22" s="56">
        <v>276.7</v>
      </c>
    </row>
    <row r="23" spans="1:4" ht="14.25">
      <c r="A23" s="105" t="s">
        <v>223</v>
      </c>
      <c r="B23" s="60"/>
      <c r="C23" s="25" t="s">
        <v>34</v>
      </c>
      <c r="D23" s="56">
        <v>1.25</v>
      </c>
    </row>
    <row r="24" spans="1:4" ht="14.25">
      <c r="A24" s="103" t="s">
        <v>224</v>
      </c>
      <c r="B24" s="60"/>
      <c r="C24" s="62"/>
      <c r="D24" s="62"/>
    </row>
    <row r="25" spans="1:4" ht="14.25">
      <c r="A25" s="96" t="s">
        <v>225</v>
      </c>
      <c r="B25" s="60"/>
      <c r="C25" s="62"/>
      <c r="D25" s="62"/>
    </row>
    <row r="26" spans="1:4" ht="14.25">
      <c r="A26" s="30" t="s">
        <v>63</v>
      </c>
      <c r="B26" s="63"/>
      <c r="C26" s="62"/>
      <c r="D26" s="62"/>
    </row>
    <row r="27" spans="1:4" ht="14.25">
      <c r="A27" s="19" t="s">
        <v>37</v>
      </c>
      <c r="B27" s="60">
        <f>B7</f>
        <v>3507.04</v>
      </c>
      <c r="C27" s="19" t="s">
        <v>38</v>
      </c>
      <c r="D27" s="106">
        <f>D7</f>
        <v>3507.04</v>
      </c>
    </row>
    <row r="29" spans="1:2" ht="14.25">
      <c r="A29" s="4" t="s">
        <v>64</v>
      </c>
      <c r="B29" s="4"/>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J25"/>
  <sheetViews>
    <sheetView workbookViewId="0" topLeftCell="A1">
      <selection activeCell="G10" sqref="G10"/>
    </sheetView>
  </sheetViews>
  <sheetFormatPr defaultColWidth="6.875" defaultRowHeight="19.5" customHeight="1"/>
  <cols>
    <col min="1" max="1" width="10.375" style="11" customWidth="1"/>
    <col min="2" max="2" width="32.875" style="11" customWidth="1"/>
    <col min="3" max="3" width="14.875" style="10" customWidth="1"/>
    <col min="4" max="4" width="13.875" style="12" customWidth="1"/>
    <col min="5" max="5" width="12.50390625" style="12" customWidth="1"/>
    <col min="6" max="6" width="12.125" style="12" customWidth="1"/>
    <col min="7" max="7" width="11.625" style="11" customWidth="1"/>
    <col min="8" max="8" width="12.50390625" style="11" customWidth="1"/>
    <col min="9" max="244" width="14.625" style="11" customWidth="1"/>
    <col min="245" max="252" width="6.875" style="0" customWidth="1"/>
  </cols>
  <sheetData>
    <row r="1" spans="1:8" s="4" customFormat="1" ht="19.5" customHeight="1">
      <c r="A1" s="110"/>
      <c r="B1" s="110"/>
      <c r="C1" s="73"/>
      <c r="D1" s="12"/>
      <c r="E1" s="12"/>
      <c r="F1" s="12"/>
      <c r="G1" s="11"/>
      <c r="H1" s="11"/>
    </row>
    <row r="2" spans="1:8" s="4" customFormat="1" ht="18.75" customHeight="1">
      <c r="A2" s="1"/>
      <c r="B2" s="1"/>
      <c r="C2" s="73"/>
      <c r="D2" s="12"/>
      <c r="E2" s="12"/>
      <c r="G2" s="11"/>
      <c r="H2" s="13" t="s">
        <v>65</v>
      </c>
    </row>
    <row r="3" spans="1:244" s="9" customFormat="1" ht="24" customHeight="1">
      <c r="A3" s="135" t="s">
        <v>66</v>
      </c>
      <c r="B3" s="136"/>
      <c r="C3" s="136"/>
      <c r="D3" s="136"/>
      <c r="E3" s="136"/>
      <c r="F3" s="136"/>
      <c r="G3" s="137"/>
      <c r="H3" s="137"/>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row>
    <row r="4" spans="1:8" ht="19.5" customHeight="1">
      <c r="A4" s="16" t="s">
        <v>241</v>
      </c>
      <c r="B4" s="17"/>
      <c r="C4" s="74"/>
      <c r="D4" s="18"/>
      <c r="E4" s="18"/>
      <c r="H4" s="2" t="s">
        <v>3</v>
      </c>
    </row>
    <row r="5" spans="1:8" ht="19.5" customHeight="1">
      <c r="A5" s="138" t="s">
        <v>67</v>
      </c>
      <c r="B5" s="139"/>
      <c r="C5" s="133" t="s">
        <v>230</v>
      </c>
      <c r="D5" s="140" t="s">
        <v>231</v>
      </c>
      <c r="E5" s="141"/>
      <c r="F5" s="142"/>
      <c r="G5" s="140" t="s">
        <v>232</v>
      </c>
      <c r="H5" s="142"/>
    </row>
    <row r="6" spans="1:8" s="10" customFormat="1" ht="23.25" customHeight="1">
      <c r="A6" s="20" t="s">
        <v>68</v>
      </c>
      <c r="B6" s="21" t="s">
        <v>69</v>
      </c>
      <c r="C6" s="134"/>
      <c r="D6" s="22" t="s">
        <v>14</v>
      </c>
      <c r="E6" s="22" t="s">
        <v>50</v>
      </c>
      <c r="F6" s="22" t="s">
        <v>51</v>
      </c>
      <c r="G6" s="22" t="s">
        <v>70</v>
      </c>
      <c r="H6" s="22" t="s">
        <v>71</v>
      </c>
    </row>
    <row r="7" spans="1:8" s="10" customFormat="1" ht="21" customHeight="1">
      <c r="A7" s="130" t="s">
        <v>72</v>
      </c>
      <c r="B7" s="131"/>
      <c r="C7" s="40">
        <f>C8+C11+C20</f>
        <v>4606.8</v>
      </c>
      <c r="D7" s="40">
        <f>D8+D11+D20</f>
        <v>3507.04</v>
      </c>
      <c r="E7" s="40">
        <f>E8+E11+E20</f>
        <v>1804.89</v>
      </c>
      <c r="F7" s="40">
        <f>F8+F11+F20</f>
        <v>1702.15</v>
      </c>
      <c r="G7" s="113">
        <f aca="true" t="shared" si="0" ref="G7:G16">D7-C7</f>
        <v>-1099.7600000000002</v>
      </c>
      <c r="H7" s="114">
        <f>G7/C7</f>
        <v>-0.23872536250759752</v>
      </c>
    </row>
    <row r="8" spans="1:8" ht="21" customHeight="1">
      <c r="A8" s="41" t="s">
        <v>73</v>
      </c>
      <c r="B8" s="41" t="s">
        <v>74</v>
      </c>
      <c r="C8" s="115">
        <v>2103.34</v>
      </c>
      <c r="D8" s="43">
        <f>SUM(E8:F8)</f>
        <v>181</v>
      </c>
      <c r="E8" s="36"/>
      <c r="F8" s="36">
        <f>F9</f>
        <v>181</v>
      </c>
      <c r="G8" s="113">
        <f t="shared" si="0"/>
        <v>-1922.3400000000001</v>
      </c>
      <c r="H8" s="114">
        <v>-0.9139</v>
      </c>
    </row>
    <row r="9" spans="1:8" ht="21" customHeight="1">
      <c r="A9" s="41" t="s">
        <v>75</v>
      </c>
      <c r="B9" s="41" t="s">
        <v>22</v>
      </c>
      <c r="C9" s="115">
        <v>2103.34</v>
      </c>
      <c r="D9" s="43">
        <f aca="true" t="shared" si="1" ref="D9:D23">SUM(E9:F9)</f>
        <v>181</v>
      </c>
      <c r="E9" s="36"/>
      <c r="F9" s="36">
        <f>F10</f>
        <v>181</v>
      </c>
      <c r="G9" s="113">
        <f t="shared" si="0"/>
        <v>-1922.3400000000001</v>
      </c>
      <c r="H9" s="114">
        <v>-0.9139</v>
      </c>
    </row>
    <row r="10" spans="1:8" ht="21" customHeight="1">
      <c r="A10" s="7" t="s">
        <v>76</v>
      </c>
      <c r="B10" s="7" t="s">
        <v>23</v>
      </c>
      <c r="C10" s="116">
        <v>2103.34</v>
      </c>
      <c r="D10" s="26">
        <f t="shared" si="1"/>
        <v>181</v>
      </c>
      <c r="E10" s="5"/>
      <c r="F10" s="5">
        <v>181</v>
      </c>
      <c r="G10" s="75">
        <f t="shared" si="0"/>
        <v>-1922.3400000000001</v>
      </c>
      <c r="H10" s="76">
        <v>-0.9139</v>
      </c>
    </row>
    <row r="11" spans="1:8" ht="21" customHeight="1">
      <c r="A11" s="41" t="s">
        <v>77</v>
      </c>
      <c r="B11" s="41" t="s">
        <v>60</v>
      </c>
      <c r="C11" s="117">
        <f>C12+C16</f>
        <v>2240.2400000000002</v>
      </c>
      <c r="D11" s="107">
        <f>D12+D16</f>
        <v>3048.09</v>
      </c>
      <c r="E11" s="107">
        <f>E12+E16</f>
        <v>1526.94</v>
      </c>
      <c r="F11" s="107">
        <f>F12+F16</f>
        <v>1521.15</v>
      </c>
      <c r="G11" s="113">
        <f t="shared" si="0"/>
        <v>807.8499999999999</v>
      </c>
      <c r="H11" s="114">
        <f aca="true" t="shared" si="2" ref="H11:H17">G11/C11</f>
        <v>0.3606086847837731</v>
      </c>
    </row>
    <row r="12" spans="1:8" ht="21" customHeight="1">
      <c r="A12" s="41" t="s">
        <v>78</v>
      </c>
      <c r="B12" s="41" t="s">
        <v>25</v>
      </c>
      <c r="C12" s="115">
        <f>SUM(C13:C15)</f>
        <v>2043.9900000000002</v>
      </c>
      <c r="D12" s="43">
        <f t="shared" si="1"/>
        <v>2833.88</v>
      </c>
      <c r="E12" s="36">
        <f>SUM(E13:E15)</f>
        <v>1312.73</v>
      </c>
      <c r="F12" s="36">
        <f>SUM(F13:F15)</f>
        <v>1521.15</v>
      </c>
      <c r="G12" s="113">
        <f t="shared" si="0"/>
        <v>789.8899999999999</v>
      </c>
      <c r="H12" s="114">
        <f t="shared" si="2"/>
        <v>0.38644513916408585</v>
      </c>
    </row>
    <row r="13" spans="1:8" ht="21" customHeight="1">
      <c r="A13" s="7" t="s">
        <v>79</v>
      </c>
      <c r="B13" s="7" t="s">
        <v>80</v>
      </c>
      <c r="C13" s="116">
        <v>1230.95</v>
      </c>
      <c r="D13" s="26">
        <f t="shared" si="1"/>
        <v>1059.36</v>
      </c>
      <c r="E13" s="5">
        <v>1059.36</v>
      </c>
      <c r="F13" s="5"/>
      <c r="G13" s="75">
        <f t="shared" si="0"/>
        <v>-171.59000000000015</v>
      </c>
      <c r="H13" s="76">
        <f t="shared" si="2"/>
        <v>-0.13939640115358068</v>
      </c>
    </row>
    <row r="14" spans="1:8" ht="21" customHeight="1">
      <c r="A14" s="7" t="s">
        <v>81</v>
      </c>
      <c r="B14" s="7" t="s">
        <v>82</v>
      </c>
      <c r="C14" s="116">
        <v>235.4</v>
      </c>
      <c r="D14" s="26">
        <f t="shared" si="1"/>
        <v>307.6</v>
      </c>
      <c r="E14" s="5"/>
      <c r="F14" s="5">
        <v>307.6</v>
      </c>
      <c r="G14" s="75">
        <f t="shared" si="0"/>
        <v>72.20000000000002</v>
      </c>
      <c r="H14" s="76">
        <f t="shared" si="2"/>
        <v>0.30671197960917596</v>
      </c>
    </row>
    <row r="15" spans="1:8" ht="21" customHeight="1">
      <c r="A15" s="7" t="s">
        <v>83</v>
      </c>
      <c r="B15" s="7" t="s">
        <v>84</v>
      </c>
      <c r="C15" s="116">
        <v>577.64</v>
      </c>
      <c r="D15" s="26">
        <f t="shared" si="1"/>
        <v>1466.92</v>
      </c>
      <c r="E15" s="5">
        <v>253.37</v>
      </c>
      <c r="F15" s="5">
        <v>1213.55</v>
      </c>
      <c r="G15" s="35">
        <f t="shared" si="0"/>
        <v>889.2800000000001</v>
      </c>
      <c r="H15" s="76">
        <f t="shared" si="2"/>
        <v>1.5395055744062047</v>
      </c>
    </row>
    <row r="16" spans="1:8" ht="21" customHeight="1">
      <c r="A16" s="41" t="s">
        <v>85</v>
      </c>
      <c r="B16" s="41" t="s">
        <v>86</v>
      </c>
      <c r="C16" s="115">
        <f>SUM(C17:C19)</f>
        <v>196.25</v>
      </c>
      <c r="D16" s="43">
        <f t="shared" si="1"/>
        <v>214.20999999999998</v>
      </c>
      <c r="E16" s="36">
        <f>SUM(E17:E19)</f>
        <v>214.20999999999998</v>
      </c>
      <c r="F16" s="36">
        <f>SUM(F17:F19)</f>
        <v>0</v>
      </c>
      <c r="G16" s="118">
        <f t="shared" si="0"/>
        <v>17.95999999999998</v>
      </c>
      <c r="H16" s="114">
        <f t="shared" si="2"/>
        <v>0.09151592356687888</v>
      </c>
    </row>
    <row r="17" spans="1:8" ht="21" customHeight="1">
      <c r="A17" s="7" t="s">
        <v>87</v>
      </c>
      <c r="B17" s="7" t="s">
        <v>88</v>
      </c>
      <c r="C17" s="116">
        <v>81.35</v>
      </c>
      <c r="D17" s="43">
        <f t="shared" si="1"/>
        <v>103.07</v>
      </c>
      <c r="E17" s="5">
        <v>103.07</v>
      </c>
      <c r="F17" s="5"/>
      <c r="G17" s="35">
        <f aca="true" t="shared" si="3" ref="G17:G23">D17-C17</f>
        <v>21.72</v>
      </c>
      <c r="H17" s="76">
        <f t="shared" si="2"/>
        <v>0.2669944683466503</v>
      </c>
    </row>
    <row r="18" spans="1:8" ht="21" customHeight="1">
      <c r="A18" s="7" t="s">
        <v>89</v>
      </c>
      <c r="B18" s="7" t="s">
        <v>90</v>
      </c>
      <c r="C18" s="116">
        <v>76.6</v>
      </c>
      <c r="D18" s="43">
        <f t="shared" si="1"/>
        <v>74.09</v>
      </c>
      <c r="E18" s="5">
        <v>74.09</v>
      </c>
      <c r="F18" s="5"/>
      <c r="G18" s="35">
        <f t="shared" si="3"/>
        <v>-2.509999999999991</v>
      </c>
      <c r="H18" s="76">
        <f aca="true" t="shared" si="4" ref="H18:H23">G18/C18</f>
        <v>-0.03276762402088761</v>
      </c>
    </row>
    <row r="19" spans="1:8" ht="21" customHeight="1">
      <c r="A19" s="7" t="s">
        <v>91</v>
      </c>
      <c r="B19" s="7" t="s">
        <v>92</v>
      </c>
      <c r="C19" s="116">
        <v>38.3</v>
      </c>
      <c r="D19" s="43">
        <f t="shared" si="1"/>
        <v>37.05</v>
      </c>
      <c r="E19" s="5">
        <v>37.05</v>
      </c>
      <c r="F19" s="5"/>
      <c r="G19" s="35">
        <f t="shared" si="3"/>
        <v>-1.25</v>
      </c>
      <c r="H19" s="76">
        <f t="shared" si="4"/>
        <v>-0.03263707571801567</v>
      </c>
    </row>
    <row r="20" spans="1:8" ht="21" customHeight="1">
      <c r="A20" s="41" t="s">
        <v>93</v>
      </c>
      <c r="B20" s="41" t="s">
        <v>61</v>
      </c>
      <c r="C20" s="115">
        <f>C21</f>
        <v>263.22</v>
      </c>
      <c r="D20" s="43">
        <f t="shared" si="1"/>
        <v>277.95</v>
      </c>
      <c r="E20" s="36">
        <f>E21</f>
        <v>277.95</v>
      </c>
      <c r="F20" s="36"/>
      <c r="G20" s="118">
        <f t="shared" si="3"/>
        <v>14.729999999999961</v>
      </c>
      <c r="H20" s="114">
        <f t="shared" si="4"/>
        <v>0.05596079325279219</v>
      </c>
    </row>
    <row r="21" spans="1:8" ht="21" customHeight="1">
      <c r="A21" s="41" t="s">
        <v>94</v>
      </c>
      <c r="B21" s="41" t="s">
        <v>32</v>
      </c>
      <c r="C21" s="115">
        <f>SUM(C22:C23)</f>
        <v>263.22</v>
      </c>
      <c r="D21" s="43">
        <f t="shared" si="1"/>
        <v>277.95</v>
      </c>
      <c r="E21" s="36">
        <f>SUM(E22:E23)</f>
        <v>277.95</v>
      </c>
      <c r="F21" s="36"/>
      <c r="G21" s="118">
        <f t="shared" si="3"/>
        <v>14.729999999999961</v>
      </c>
      <c r="H21" s="114">
        <f t="shared" si="4"/>
        <v>0.05596079325279219</v>
      </c>
    </row>
    <row r="22" spans="1:8" ht="21" customHeight="1">
      <c r="A22" s="7" t="s">
        <v>95</v>
      </c>
      <c r="B22" s="7" t="s">
        <v>96</v>
      </c>
      <c r="C22" s="116">
        <v>261.97</v>
      </c>
      <c r="D22" s="26">
        <f t="shared" si="1"/>
        <v>276.7</v>
      </c>
      <c r="E22" s="5">
        <v>276.7</v>
      </c>
      <c r="F22" s="5"/>
      <c r="G22" s="35">
        <f t="shared" si="3"/>
        <v>14.729999999999961</v>
      </c>
      <c r="H22" s="76">
        <f t="shared" si="4"/>
        <v>0.05622781234492484</v>
      </c>
    </row>
    <row r="23" spans="1:8" ht="21" customHeight="1">
      <c r="A23" s="7" t="s">
        <v>97</v>
      </c>
      <c r="B23" s="7" t="s">
        <v>98</v>
      </c>
      <c r="C23" s="116">
        <v>1.25</v>
      </c>
      <c r="D23" s="26">
        <f t="shared" si="1"/>
        <v>1.25</v>
      </c>
      <c r="E23" s="5">
        <v>1.25</v>
      </c>
      <c r="F23" s="5"/>
      <c r="G23" s="35">
        <f t="shared" si="3"/>
        <v>0</v>
      </c>
      <c r="H23" s="76">
        <f t="shared" si="4"/>
        <v>0</v>
      </c>
    </row>
    <row r="25" spans="1:2" ht="19.5" customHeight="1">
      <c r="A25" s="132" t="s">
        <v>64</v>
      </c>
      <c r="B25" s="132"/>
    </row>
  </sheetData>
  <sheetProtection/>
  <mergeCells count="8">
    <mergeCell ref="A7:B7"/>
    <mergeCell ref="A25:B25"/>
    <mergeCell ref="C5:C6"/>
    <mergeCell ref="A1:B1"/>
    <mergeCell ref="A3:H3"/>
    <mergeCell ref="A5:B5"/>
    <mergeCell ref="D5:F5"/>
    <mergeCell ref="G5:H5"/>
  </mergeCells>
  <printOptions/>
  <pageMargins left="0.75" right="0.75" top="1" bottom="1" header="0.5" footer="0.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E47"/>
  <sheetViews>
    <sheetView workbookViewId="0" topLeftCell="A1">
      <selection activeCell="E24" sqref="E24"/>
    </sheetView>
  </sheetViews>
  <sheetFormatPr defaultColWidth="9.00390625" defaultRowHeight="14.25"/>
  <cols>
    <col min="1" max="1" width="26.125" style="0" customWidth="1"/>
    <col min="2" max="2" width="24.75390625" style="0" customWidth="1"/>
    <col min="3" max="4" width="19.75390625" style="0" customWidth="1"/>
    <col min="5" max="5" width="17.00390625" style="0" customWidth="1"/>
  </cols>
  <sheetData>
    <row r="1" ht="14.25">
      <c r="A1" s="33"/>
    </row>
    <row r="2" spans="1:5" s="4" customFormat="1" ht="12">
      <c r="A2" s="11"/>
      <c r="E2" s="2" t="s">
        <v>99</v>
      </c>
    </row>
    <row r="3" spans="1:5" s="32" customFormat="1" ht="25.5" customHeight="1">
      <c r="A3" s="143" t="s">
        <v>100</v>
      </c>
      <c r="B3" s="144"/>
      <c r="C3" s="144"/>
      <c r="D3" s="137"/>
      <c r="E3" s="137"/>
    </row>
    <row r="4" spans="1:5" s="4" customFormat="1" ht="26.25" customHeight="1">
      <c r="A4" s="34" t="s">
        <v>238</v>
      </c>
      <c r="E4" s="2" t="s">
        <v>3</v>
      </c>
    </row>
    <row r="5" spans="1:5" ht="21" customHeight="1">
      <c r="A5" s="145" t="s">
        <v>101</v>
      </c>
      <c r="B5" s="146"/>
      <c r="C5" s="147" t="s">
        <v>233</v>
      </c>
      <c r="D5" s="148"/>
      <c r="E5" s="149"/>
    </row>
    <row r="6" spans="1:5" ht="21" customHeight="1">
      <c r="A6" s="5" t="s">
        <v>68</v>
      </c>
      <c r="B6" s="5" t="s">
        <v>69</v>
      </c>
      <c r="C6" s="5" t="s">
        <v>14</v>
      </c>
      <c r="D6" s="35" t="s">
        <v>102</v>
      </c>
      <c r="E6" s="35" t="s">
        <v>103</v>
      </c>
    </row>
    <row r="7" spans="1:5" ht="21" customHeight="1">
      <c r="A7" s="150" t="s">
        <v>72</v>
      </c>
      <c r="B7" s="151"/>
      <c r="C7" s="36">
        <f>C8+C18+C35+C44</f>
        <v>1804.8900000000003</v>
      </c>
      <c r="D7" s="36">
        <f>D8+D18+D35</f>
        <v>1588.65</v>
      </c>
      <c r="E7" s="36">
        <f>E8+E18+E35</f>
        <v>216.24</v>
      </c>
    </row>
    <row r="8" spans="1:5" ht="21" customHeight="1">
      <c r="A8" s="36" t="s">
        <v>104</v>
      </c>
      <c r="B8" s="37" t="s">
        <v>105</v>
      </c>
      <c r="C8" s="36">
        <f>SUM(C9:C17)</f>
        <v>1268.5700000000002</v>
      </c>
      <c r="D8" s="36">
        <f>SUM(D9:D17)</f>
        <v>1169.17</v>
      </c>
      <c r="E8" s="36">
        <f>SUM(E9:E17)</f>
        <v>99.4</v>
      </c>
    </row>
    <row r="9" spans="1:5" ht="21" customHeight="1">
      <c r="A9" s="5" t="s">
        <v>106</v>
      </c>
      <c r="B9" s="38" t="s">
        <v>107</v>
      </c>
      <c r="C9" s="5">
        <f>SUM(D9:E9)</f>
        <v>177.49</v>
      </c>
      <c r="D9" s="7">
        <v>177.49</v>
      </c>
      <c r="E9" s="7"/>
    </row>
    <row r="10" spans="1:5" ht="21" customHeight="1">
      <c r="A10" s="5" t="s">
        <v>108</v>
      </c>
      <c r="B10" s="38" t="s">
        <v>109</v>
      </c>
      <c r="C10" s="5">
        <f aca="true" t="shared" si="0" ref="C10:C17">SUM(D10:E10)</f>
        <v>327.34</v>
      </c>
      <c r="D10" s="7">
        <v>327.34</v>
      </c>
      <c r="E10" s="7"/>
    </row>
    <row r="11" spans="1:5" ht="21" customHeight="1">
      <c r="A11" s="5" t="s">
        <v>110</v>
      </c>
      <c r="B11" s="38" t="s">
        <v>111</v>
      </c>
      <c r="C11" s="5">
        <f t="shared" si="0"/>
        <v>312.82</v>
      </c>
      <c r="D11" s="7">
        <v>312.82</v>
      </c>
      <c r="E11" s="7"/>
    </row>
    <row r="12" spans="1:5" ht="21" customHeight="1">
      <c r="A12" s="5" t="s">
        <v>112</v>
      </c>
      <c r="B12" s="38" t="s">
        <v>113</v>
      </c>
      <c r="C12" s="5">
        <f t="shared" si="0"/>
        <v>121.31</v>
      </c>
      <c r="D12" s="7">
        <v>121.31</v>
      </c>
      <c r="E12" s="7"/>
    </row>
    <row r="13" spans="1:5" ht="21" customHeight="1">
      <c r="A13" s="5" t="s">
        <v>114</v>
      </c>
      <c r="B13" s="38" t="s">
        <v>115</v>
      </c>
      <c r="C13" s="5">
        <f t="shared" si="0"/>
        <v>74.09</v>
      </c>
      <c r="D13" s="7">
        <v>74.09</v>
      </c>
      <c r="E13" s="7"/>
    </row>
    <row r="14" spans="1:5" ht="21" customHeight="1">
      <c r="A14" s="5" t="s">
        <v>116</v>
      </c>
      <c r="B14" s="38" t="s">
        <v>117</v>
      </c>
      <c r="C14" s="5">
        <f t="shared" si="0"/>
        <v>37.05</v>
      </c>
      <c r="D14" s="7">
        <v>37.05</v>
      </c>
      <c r="E14" s="7"/>
    </row>
    <row r="15" spans="1:5" ht="21" customHeight="1">
      <c r="A15" s="5" t="s">
        <v>118</v>
      </c>
      <c r="B15" s="38" t="s">
        <v>119</v>
      </c>
      <c r="C15" s="5">
        <f t="shared" si="0"/>
        <v>1.56</v>
      </c>
      <c r="D15" s="7">
        <v>1.56</v>
      </c>
      <c r="E15" s="7"/>
    </row>
    <row r="16" spans="1:5" ht="21" customHeight="1">
      <c r="A16" s="5" t="s">
        <v>120</v>
      </c>
      <c r="B16" s="38" t="s">
        <v>121</v>
      </c>
      <c r="C16" s="5">
        <f t="shared" si="0"/>
        <v>53.16</v>
      </c>
      <c r="D16" s="7">
        <v>53.16</v>
      </c>
      <c r="E16" s="7"/>
    </row>
    <row r="17" spans="1:5" ht="21" customHeight="1">
      <c r="A17" s="5" t="s">
        <v>122</v>
      </c>
      <c r="B17" s="38" t="s">
        <v>123</v>
      </c>
      <c r="C17" s="5">
        <f t="shared" si="0"/>
        <v>163.75</v>
      </c>
      <c r="D17" s="7">
        <v>64.35</v>
      </c>
      <c r="E17" s="7">
        <v>99.4</v>
      </c>
    </row>
    <row r="18" spans="1:5" ht="21" customHeight="1">
      <c r="A18" s="36" t="s">
        <v>124</v>
      </c>
      <c r="B18" s="37" t="s">
        <v>125</v>
      </c>
      <c r="C18" s="37">
        <f>SUM(C19:C34)</f>
        <v>143.63</v>
      </c>
      <c r="D18" s="37">
        <f>SUM(D19:D34)</f>
        <v>26.79</v>
      </c>
      <c r="E18" s="37">
        <f>SUM(E19:E34)</f>
        <v>116.84</v>
      </c>
    </row>
    <row r="19" spans="1:5" ht="21" customHeight="1">
      <c r="A19" s="5" t="s">
        <v>126</v>
      </c>
      <c r="B19" s="38" t="s">
        <v>127</v>
      </c>
      <c r="C19" s="38">
        <f>SUM(D19:E19)</f>
        <v>45</v>
      </c>
      <c r="D19" s="7"/>
      <c r="E19" s="7">
        <v>45</v>
      </c>
    </row>
    <row r="20" spans="1:5" ht="21" customHeight="1">
      <c r="A20" s="5" t="s">
        <v>128</v>
      </c>
      <c r="B20" s="38" t="s">
        <v>129</v>
      </c>
      <c r="C20" s="38">
        <f aca="true" t="shared" si="1" ref="C20:C34">SUM(D20:E20)</f>
        <v>6</v>
      </c>
      <c r="D20" s="7"/>
      <c r="E20" s="7">
        <v>6</v>
      </c>
    </row>
    <row r="21" spans="1:5" ht="21" customHeight="1">
      <c r="A21" s="5" t="s">
        <v>130</v>
      </c>
      <c r="B21" s="38" t="s">
        <v>131</v>
      </c>
      <c r="C21" s="38">
        <f t="shared" si="1"/>
        <v>5</v>
      </c>
      <c r="D21" s="7"/>
      <c r="E21" s="7">
        <v>5</v>
      </c>
    </row>
    <row r="22" spans="1:5" ht="21" customHeight="1">
      <c r="A22" s="5" t="s">
        <v>132</v>
      </c>
      <c r="B22" s="38" t="s">
        <v>133</v>
      </c>
      <c r="C22" s="38">
        <f t="shared" si="1"/>
        <v>0</v>
      </c>
      <c r="D22" s="7"/>
      <c r="E22" s="7"/>
    </row>
    <row r="23" spans="1:5" ht="21" customHeight="1">
      <c r="A23" s="5" t="s">
        <v>134</v>
      </c>
      <c r="B23" s="38" t="s">
        <v>135</v>
      </c>
      <c r="C23" s="38">
        <f t="shared" si="1"/>
        <v>0</v>
      </c>
      <c r="D23" s="7"/>
      <c r="E23" s="7"/>
    </row>
    <row r="24" spans="1:5" ht="21" customHeight="1">
      <c r="A24" s="5" t="s">
        <v>136</v>
      </c>
      <c r="B24" s="38" t="s">
        <v>137</v>
      </c>
      <c r="C24" s="38">
        <f t="shared" si="1"/>
        <v>0</v>
      </c>
      <c r="D24" s="7"/>
      <c r="E24" s="7"/>
    </row>
    <row r="25" spans="1:5" ht="21" customHeight="1">
      <c r="A25" s="5" t="s">
        <v>138</v>
      </c>
      <c r="B25" s="38" t="s">
        <v>139</v>
      </c>
      <c r="C25" s="38">
        <f t="shared" si="1"/>
        <v>0</v>
      </c>
      <c r="D25" s="7"/>
      <c r="E25" s="7"/>
    </row>
    <row r="26" spans="1:5" ht="21" customHeight="1">
      <c r="A26" s="5" t="s">
        <v>140</v>
      </c>
      <c r="B26" s="38" t="s">
        <v>141</v>
      </c>
      <c r="C26" s="38">
        <f t="shared" si="1"/>
        <v>0</v>
      </c>
      <c r="D26" s="7"/>
      <c r="E26" s="7"/>
    </row>
    <row r="27" spans="1:5" ht="21" customHeight="1">
      <c r="A27" s="5" t="s">
        <v>142</v>
      </c>
      <c r="B27" s="38" t="s">
        <v>143</v>
      </c>
      <c r="C27" s="38">
        <f t="shared" si="1"/>
        <v>0</v>
      </c>
      <c r="D27" s="7"/>
      <c r="E27" s="7"/>
    </row>
    <row r="28" spans="1:5" ht="21" customHeight="1">
      <c r="A28" s="5" t="s">
        <v>144</v>
      </c>
      <c r="B28" s="38" t="s">
        <v>145</v>
      </c>
      <c r="C28" s="38">
        <f t="shared" si="1"/>
        <v>5</v>
      </c>
      <c r="D28" s="7"/>
      <c r="E28" s="7">
        <v>5</v>
      </c>
    </row>
    <row r="29" spans="1:5" ht="21" customHeight="1">
      <c r="A29" s="5" t="s">
        <v>146</v>
      </c>
      <c r="B29" s="38" t="s">
        <v>147</v>
      </c>
      <c r="C29" s="38">
        <f t="shared" si="1"/>
        <v>0</v>
      </c>
      <c r="D29" s="7"/>
      <c r="E29" s="7"/>
    </row>
    <row r="30" spans="1:5" ht="21" customHeight="1">
      <c r="A30" s="5" t="s">
        <v>148</v>
      </c>
      <c r="B30" s="38" t="s">
        <v>149</v>
      </c>
      <c r="C30" s="38">
        <f t="shared" si="1"/>
        <v>18.48</v>
      </c>
      <c r="D30" s="7"/>
      <c r="E30" s="7">
        <v>18.48</v>
      </c>
    </row>
    <row r="31" spans="1:5" ht="21" customHeight="1">
      <c r="A31" s="5" t="s">
        <v>150</v>
      </c>
      <c r="B31" s="38" t="s">
        <v>151</v>
      </c>
      <c r="C31" s="38">
        <f t="shared" si="1"/>
        <v>26.84</v>
      </c>
      <c r="D31" s="7"/>
      <c r="E31" s="7">
        <v>26.84</v>
      </c>
    </row>
    <row r="32" spans="1:5" ht="21" customHeight="1">
      <c r="A32" s="5" t="s">
        <v>152</v>
      </c>
      <c r="B32" s="38" t="s">
        <v>153</v>
      </c>
      <c r="C32" s="38">
        <f t="shared" si="1"/>
        <v>3</v>
      </c>
      <c r="D32" s="7"/>
      <c r="E32" s="7">
        <v>3</v>
      </c>
    </row>
    <row r="33" spans="1:5" ht="21" customHeight="1">
      <c r="A33" s="5" t="s">
        <v>154</v>
      </c>
      <c r="B33" s="38" t="s">
        <v>155</v>
      </c>
      <c r="C33" s="38">
        <f t="shared" si="1"/>
        <v>30.81</v>
      </c>
      <c r="D33" s="7">
        <v>26.79</v>
      </c>
      <c r="E33" s="7">
        <v>4.02</v>
      </c>
    </row>
    <row r="34" spans="1:5" ht="21" customHeight="1">
      <c r="A34" s="5" t="s">
        <v>156</v>
      </c>
      <c r="B34" s="38" t="s">
        <v>157</v>
      </c>
      <c r="C34" s="38">
        <f t="shared" si="1"/>
        <v>3.5</v>
      </c>
      <c r="D34" s="7"/>
      <c r="E34" s="7">
        <v>3.5</v>
      </c>
    </row>
    <row r="35" spans="1:5" ht="21" customHeight="1">
      <c r="A35" s="36" t="s">
        <v>158</v>
      </c>
      <c r="B35" s="37" t="s">
        <v>159</v>
      </c>
      <c r="C35" s="37">
        <f>SUM(C36:C43)</f>
        <v>392.69</v>
      </c>
      <c r="D35" s="37">
        <f>SUM(D36:D43)</f>
        <v>392.69</v>
      </c>
      <c r="E35" s="37"/>
    </row>
    <row r="36" spans="1:5" ht="21" customHeight="1">
      <c r="A36" s="5" t="s">
        <v>160</v>
      </c>
      <c r="B36" s="38" t="s">
        <v>161</v>
      </c>
      <c r="C36" s="38">
        <f>SUM(D36:E36)</f>
        <v>72.9</v>
      </c>
      <c r="D36" s="7">
        <v>72.9</v>
      </c>
      <c r="E36" s="7"/>
    </row>
    <row r="37" spans="1:5" ht="21" customHeight="1">
      <c r="A37" s="5" t="s">
        <v>162</v>
      </c>
      <c r="B37" s="38" t="s">
        <v>163</v>
      </c>
      <c r="C37" s="38">
        <f aca="true" t="shared" si="2" ref="C37:C43">SUM(D37:E37)</f>
        <v>30.17</v>
      </c>
      <c r="D37" s="7">
        <v>30.17</v>
      </c>
      <c r="E37" s="7"/>
    </row>
    <row r="38" spans="1:5" ht="21" customHeight="1">
      <c r="A38" s="5" t="s">
        <v>164</v>
      </c>
      <c r="B38" s="38" t="s">
        <v>165</v>
      </c>
      <c r="C38" s="38">
        <f t="shared" si="2"/>
        <v>0</v>
      </c>
      <c r="D38" s="7"/>
      <c r="E38" s="7"/>
    </row>
    <row r="39" spans="1:5" ht="21" customHeight="1">
      <c r="A39" s="5" t="s">
        <v>166</v>
      </c>
      <c r="B39" s="38" t="s">
        <v>167</v>
      </c>
      <c r="C39" s="38">
        <f t="shared" si="2"/>
        <v>0</v>
      </c>
      <c r="D39" s="7"/>
      <c r="E39" s="7"/>
    </row>
    <row r="40" spans="1:5" ht="21" customHeight="1">
      <c r="A40" s="5" t="s">
        <v>168</v>
      </c>
      <c r="B40" s="38" t="s">
        <v>169</v>
      </c>
      <c r="C40" s="38">
        <f t="shared" si="2"/>
        <v>0</v>
      </c>
      <c r="D40" s="7"/>
      <c r="E40" s="7"/>
    </row>
    <row r="41" spans="1:5" ht="21" customHeight="1">
      <c r="A41" s="5" t="s">
        <v>170</v>
      </c>
      <c r="B41" s="38" t="s">
        <v>171</v>
      </c>
      <c r="C41" s="38">
        <f t="shared" si="2"/>
        <v>276.7</v>
      </c>
      <c r="D41" s="7">
        <v>276.7</v>
      </c>
      <c r="E41" s="7"/>
    </row>
    <row r="42" spans="1:5" ht="21" customHeight="1">
      <c r="A42" s="5" t="s">
        <v>172</v>
      </c>
      <c r="B42" s="38" t="s">
        <v>173</v>
      </c>
      <c r="C42" s="38">
        <f t="shared" si="2"/>
        <v>1.25</v>
      </c>
      <c r="D42" s="7">
        <v>1.25</v>
      </c>
      <c r="E42" s="7"/>
    </row>
    <row r="43" spans="1:5" ht="21" customHeight="1">
      <c r="A43" s="5" t="s">
        <v>174</v>
      </c>
      <c r="B43" s="38" t="s">
        <v>175</v>
      </c>
      <c r="C43" s="38">
        <f t="shared" si="2"/>
        <v>11.67</v>
      </c>
      <c r="D43" s="7">
        <v>11.67</v>
      </c>
      <c r="E43" s="7"/>
    </row>
    <row r="44" spans="1:5" ht="21" customHeight="1">
      <c r="A44" s="36">
        <v>310</v>
      </c>
      <c r="B44" s="37" t="s">
        <v>235</v>
      </c>
      <c r="C44" s="37">
        <f>SUM(C45:C45)</f>
        <v>0</v>
      </c>
      <c r="D44" s="37">
        <f>SUM(D45:D45)</f>
        <v>0</v>
      </c>
      <c r="E44" s="37">
        <f>SUM(E45:E45)</f>
        <v>0</v>
      </c>
    </row>
    <row r="45" spans="1:5" ht="21" customHeight="1">
      <c r="A45" s="5">
        <v>31002</v>
      </c>
      <c r="B45" s="38" t="s">
        <v>234</v>
      </c>
      <c r="C45" s="38">
        <f>SUM(D45:E45)</f>
        <v>0</v>
      </c>
      <c r="D45" s="39"/>
      <c r="E45" s="7">
        <v>0</v>
      </c>
    </row>
    <row r="47" spans="1:2" ht="14.25">
      <c r="A47" s="4" t="s">
        <v>176</v>
      </c>
      <c r="B47" s="4"/>
    </row>
  </sheetData>
  <sheetProtection/>
  <mergeCells count="4">
    <mergeCell ref="A3:E3"/>
    <mergeCell ref="A5:B5"/>
    <mergeCell ref="C5:E5"/>
    <mergeCell ref="A7:B7"/>
  </mergeCells>
  <printOptions/>
  <pageMargins left="1.65" right="0.95" top="0.55" bottom="1" header="0.5" footer="0.5"/>
  <pageSetup horizontalDpi="600" verticalDpi="600" orientation="landscape" paperSize="9" r:id="rId1"/>
  <ignoredErrors>
    <ignoredError sqref="D18" formula="1" formulaRange="1"/>
    <ignoredError sqref="E18 C18" formula="1"/>
  </ignoredErrors>
</worksheet>
</file>

<file path=xl/worksheets/sheet7.xml><?xml version="1.0" encoding="utf-8"?>
<worksheet xmlns="http://schemas.openxmlformats.org/spreadsheetml/2006/main" xmlns:r="http://schemas.openxmlformats.org/officeDocument/2006/relationships">
  <dimension ref="A1:IJ20"/>
  <sheetViews>
    <sheetView workbookViewId="0" topLeftCell="A1">
      <selection activeCell="A21" sqref="A21"/>
    </sheetView>
  </sheetViews>
  <sheetFormatPr defaultColWidth="6.875" defaultRowHeight="19.5" customHeight="1"/>
  <cols>
    <col min="1" max="1" width="15.375" style="11" customWidth="1"/>
    <col min="2" max="2" width="33.50390625" style="11" customWidth="1"/>
    <col min="3" max="3" width="25.875" style="12" customWidth="1"/>
    <col min="4" max="4" width="22.75390625" style="12" customWidth="1"/>
    <col min="5" max="5" width="22.375" style="12" customWidth="1"/>
    <col min="6" max="244" width="14.625" style="11" customWidth="1"/>
    <col min="245" max="252" width="6.875" style="0" customWidth="1"/>
  </cols>
  <sheetData>
    <row r="1" spans="1:8" s="4" customFormat="1" ht="19.5" customHeight="1">
      <c r="A1" s="110"/>
      <c r="B1" s="110"/>
      <c r="C1" s="12"/>
      <c r="D1" s="12"/>
      <c r="E1" s="12"/>
      <c r="F1" s="11"/>
      <c r="G1" s="11"/>
      <c r="H1" s="11"/>
    </row>
    <row r="2" spans="1:8" s="4" customFormat="1" ht="18.75" customHeight="1">
      <c r="A2" s="1"/>
      <c r="B2" s="1"/>
      <c r="C2" s="12"/>
      <c r="D2" s="12"/>
      <c r="E2" s="13" t="s">
        <v>177</v>
      </c>
      <c r="F2" s="11"/>
      <c r="G2" s="11"/>
      <c r="H2" s="11"/>
    </row>
    <row r="3" spans="1:244" s="9" customFormat="1" ht="32.25" customHeight="1">
      <c r="A3" s="135" t="s">
        <v>178</v>
      </c>
      <c r="B3" s="136"/>
      <c r="C3" s="136"/>
      <c r="D3" s="136"/>
      <c r="E3" s="136"/>
      <c r="F3" s="14"/>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row>
    <row r="4" spans="1:5" ht="19.5" customHeight="1">
      <c r="A4" s="16" t="s">
        <v>2</v>
      </c>
      <c r="B4" s="17"/>
      <c r="C4" s="18"/>
      <c r="D4" s="18"/>
      <c r="E4" s="8" t="s">
        <v>3</v>
      </c>
    </row>
    <row r="5" spans="1:5" ht="19.5" customHeight="1">
      <c r="A5" s="138" t="s">
        <v>67</v>
      </c>
      <c r="B5" s="139"/>
      <c r="C5" s="140" t="s">
        <v>179</v>
      </c>
      <c r="D5" s="141"/>
      <c r="E5" s="142"/>
    </row>
    <row r="6" spans="1:5" s="10" customFormat="1" ht="50.25" customHeight="1">
      <c r="A6" s="20" t="s">
        <v>68</v>
      </c>
      <c r="B6" s="21" t="s">
        <v>69</v>
      </c>
      <c r="C6" s="22" t="s">
        <v>14</v>
      </c>
      <c r="D6" s="22" t="s">
        <v>50</v>
      </c>
      <c r="E6" s="22" t="s">
        <v>51</v>
      </c>
    </row>
    <row r="7" spans="1:5" s="10" customFormat="1" ht="21" customHeight="1">
      <c r="A7" s="152" t="s">
        <v>14</v>
      </c>
      <c r="B7" s="146"/>
      <c r="C7" s="23"/>
      <c r="D7" s="23"/>
      <c r="E7" s="23"/>
    </row>
    <row r="8" spans="1:5" ht="21" customHeight="1">
      <c r="A8" s="24"/>
      <c r="B8" s="25" t="s">
        <v>180</v>
      </c>
      <c r="C8" s="26"/>
      <c r="D8" s="26"/>
      <c r="E8" s="26"/>
    </row>
    <row r="9" spans="1:5" ht="21" customHeight="1">
      <c r="A9" s="27"/>
      <c r="B9" s="25" t="s">
        <v>181</v>
      </c>
      <c r="C9" s="28"/>
      <c r="D9" s="28"/>
      <c r="E9" s="28"/>
    </row>
    <row r="10" spans="1:5" ht="21" customHeight="1">
      <c r="A10" s="27"/>
      <c r="B10" s="25" t="s">
        <v>182</v>
      </c>
      <c r="C10" s="29"/>
      <c r="D10" s="29"/>
      <c r="E10" s="29"/>
    </row>
    <row r="11" spans="1:5" ht="21" customHeight="1">
      <c r="A11" s="27"/>
      <c r="B11" s="25" t="s">
        <v>182</v>
      </c>
      <c r="C11" s="29"/>
      <c r="D11" s="29"/>
      <c r="E11" s="29"/>
    </row>
    <row r="12" spans="1:5" ht="21" customHeight="1">
      <c r="A12" s="30"/>
      <c r="B12" s="25" t="s">
        <v>183</v>
      </c>
      <c r="C12" s="31"/>
      <c r="D12" s="31"/>
      <c r="E12" s="31"/>
    </row>
    <row r="13" spans="1:5" ht="21" customHeight="1">
      <c r="A13" s="30"/>
      <c r="B13" s="25" t="s">
        <v>181</v>
      </c>
      <c r="C13" s="31"/>
      <c r="D13" s="31"/>
      <c r="E13" s="31"/>
    </row>
    <row r="14" spans="1:5" ht="21" customHeight="1">
      <c r="A14" s="30"/>
      <c r="B14" s="25" t="s">
        <v>184</v>
      </c>
      <c r="C14" s="31"/>
      <c r="D14" s="31"/>
      <c r="E14" s="31"/>
    </row>
    <row r="15" spans="1:5" ht="21" customHeight="1">
      <c r="A15" s="30"/>
      <c r="B15" s="25" t="s">
        <v>184</v>
      </c>
      <c r="C15" s="31"/>
      <c r="D15" s="31"/>
      <c r="E15" s="31"/>
    </row>
    <row r="16" spans="1:5" ht="21" customHeight="1">
      <c r="A16" s="30"/>
      <c r="B16" s="25" t="s">
        <v>185</v>
      </c>
      <c r="C16" s="31"/>
      <c r="D16" s="31"/>
      <c r="E16" s="31"/>
    </row>
    <row r="17" spans="1:5" ht="21" customHeight="1">
      <c r="A17" s="30"/>
      <c r="B17" s="5"/>
      <c r="C17" s="31"/>
      <c r="D17" s="31"/>
      <c r="E17" s="31"/>
    </row>
    <row r="19" spans="1:2" ht="19.5" customHeight="1">
      <c r="A19" s="132" t="s">
        <v>64</v>
      </c>
      <c r="B19" s="132"/>
    </row>
    <row r="20" spans="1:5" ht="19.5" customHeight="1">
      <c r="A20" s="153" t="s">
        <v>242</v>
      </c>
      <c r="B20" s="154"/>
      <c r="C20" s="155"/>
      <c r="D20" s="155"/>
      <c r="E20" s="155"/>
    </row>
  </sheetData>
  <sheetProtection/>
  <mergeCells count="7">
    <mergeCell ref="A7:B7"/>
    <mergeCell ref="A19:B19"/>
    <mergeCell ref="A20:E20"/>
    <mergeCell ref="A1:B1"/>
    <mergeCell ref="A3:E3"/>
    <mergeCell ref="A5:B5"/>
    <mergeCell ref="C5:E5"/>
  </mergeCells>
  <printOptions/>
  <pageMargins left="0.75" right="0.75" top="1" bottom="0.4799999999999999" header="0.5" footer="0.5"/>
  <pageSetup horizontalDpi="1200" verticalDpi="1200" orientation="landscape" paperSize="9"/>
</worksheet>
</file>

<file path=xl/worksheets/sheet8.xml><?xml version="1.0" encoding="utf-8"?>
<worksheet xmlns="http://schemas.openxmlformats.org/spreadsheetml/2006/main" xmlns:r="http://schemas.openxmlformats.org/officeDocument/2006/relationships">
  <dimension ref="A1:L13"/>
  <sheetViews>
    <sheetView tabSelected="1" workbookViewId="0" topLeftCell="A1">
      <selection activeCell="B24" sqref="B24"/>
    </sheetView>
  </sheetViews>
  <sheetFormatPr defaultColWidth="9.00390625" defaultRowHeight="14.25"/>
  <cols>
    <col min="1" max="1" width="45.875" style="0" customWidth="1"/>
    <col min="2" max="2" width="50.375" style="0" customWidth="1"/>
    <col min="8" max="8" width="10.125" style="0" customWidth="1"/>
  </cols>
  <sheetData>
    <row r="1" ht="14.25">
      <c r="A1" s="1"/>
    </row>
    <row r="2" spans="2:12" ht="18" customHeight="1">
      <c r="B2" s="2" t="s">
        <v>186</v>
      </c>
      <c r="C2" s="3"/>
      <c r="D2" s="3"/>
      <c r="E2" s="3"/>
      <c r="F2" s="3"/>
      <c r="G2" s="3"/>
      <c r="H2" s="3"/>
      <c r="I2" s="3"/>
      <c r="J2" s="3"/>
      <c r="K2" s="3"/>
      <c r="L2" s="3"/>
    </row>
    <row r="3" spans="1:12" ht="30.75" customHeight="1">
      <c r="A3" s="143" t="s">
        <v>187</v>
      </c>
      <c r="B3" s="144"/>
      <c r="L3" s="8"/>
    </row>
    <row r="4" spans="1:12" ht="17.25" customHeight="1">
      <c r="A4" s="4" t="s">
        <v>243</v>
      </c>
      <c r="B4" s="2" t="s">
        <v>3</v>
      </c>
      <c r="L4" s="2"/>
    </row>
    <row r="5" spans="1:4" ht="21" customHeight="1">
      <c r="A5" s="5" t="s">
        <v>188</v>
      </c>
      <c r="B5" s="5" t="s">
        <v>189</v>
      </c>
      <c r="C5" s="6"/>
      <c r="D5" s="6"/>
    </row>
    <row r="6" spans="1:2" ht="22.5" customHeight="1">
      <c r="A6" s="36" t="s">
        <v>198</v>
      </c>
      <c r="B6" s="41">
        <v>7</v>
      </c>
    </row>
    <row r="7" spans="1:2" ht="21" customHeight="1">
      <c r="A7" s="7" t="s">
        <v>190</v>
      </c>
      <c r="B7" s="7"/>
    </row>
    <row r="8" spans="1:2" ht="21" customHeight="1">
      <c r="A8" s="7" t="s">
        <v>191</v>
      </c>
      <c r="B8" s="7"/>
    </row>
    <row r="9" spans="1:2" ht="24" customHeight="1">
      <c r="A9" s="7" t="s">
        <v>192</v>
      </c>
      <c r="B9" s="7"/>
    </row>
    <row r="10" spans="1:2" ht="29.25" customHeight="1">
      <c r="A10" s="7" t="s">
        <v>193</v>
      </c>
      <c r="B10" s="7">
        <v>4</v>
      </c>
    </row>
    <row r="11" spans="1:2" ht="24.75" customHeight="1">
      <c r="A11" s="7" t="s">
        <v>194</v>
      </c>
      <c r="B11" s="7">
        <v>3</v>
      </c>
    </row>
    <row r="12" spans="1:2" ht="26.25" customHeight="1">
      <c r="A12" s="7" t="s">
        <v>195</v>
      </c>
      <c r="B12" s="7"/>
    </row>
    <row r="13" spans="1:2" ht="27" customHeight="1">
      <c r="A13" s="7" t="s">
        <v>196</v>
      </c>
      <c r="B13" s="7">
        <v>3</v>
      </c>
    </row>
  </sheetData>
  <sheetProtection/>
  <mergeCells count="1">
    <mergeCell ref="A3:B3"/>
  </mergeCells>
  <printOptions/>
  <pageMargins left="1.69"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章觉初</dc:creator>
  <cp:keywords/>
  <dc:description/>
  <cp:lastModifiedBy>朱茗</cp:lastModifiedBy>
  <cp:lastPrinted>2021-03-11T06:32:35Z</cp:lastPrinted>
  <dcterms:created xsi:type="dcterms:W3CDTF">2013-02-18T08:49:03Z</dcterms:created>
  <dcterms:modified xsi:type="dcterms:W3CDTF">2021-03-26T10:39:29Z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