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75" windowHeight="15465"/>
  </bookViews>
  <sheets>
    <sheet name="义务段" sheetId="1" r:id="rId1"/>
    <sheet name="特殊教育" sheetId="2" r:id="rId2"/>
    <sheet name="中小学体育" sheetId="3" r:id="rId3"/>
    <sheet name="学前教育" sheetId="4" r:id="rId4"/>
  </sheets>
  <definedNames>
    <definedName name="_xlnm.Print_Titles" localSheetId="0">义务段!$2:$2</definedName>
  </definedNames>
  <calcPr calcId="144525"/>
</workbook>
</file>

<file path=xl/sharedStrings.xml><?xml version="1.0" encoding="utf-8"?>
<sst xmlns="http://schemas.openxmlformats.org/spreadsheetml/2006/main" count="587" uniqueCount="234">
  <si>
    <t>宁波市镇海区公开招聘2024年事业编制教师（第三批）面试成绩、总成绩和拟入围体检人员名单</t>
  </si>
  <si>
    <t>报考岗位</t>
  </si>
  <si>
    <t>准考证号</t>
  </si>
  <si>
    <t>姓名</t>
  </si>
  <si>
    <t>笔试成绩</t>
  </si>
  <si>
    <t>笔试成绩×40%</t>
  </si>
  <si>
    <t>面试成绩</t>
  </si>
  <si>
    <t>面试成绩×60%</t>
  </si>
  <si>
    <t>总成绩</t>
  </si>
  <si>
    <t>排序</t>
  </si>
  <si>
    <t>是否入围体检</t>
  </si>
  <si>
    <t>备注</t>
  </si>
  <si>
    <t>初中语文</t>
  </si>
  <si>
    <t>20240100116</t>
  </si>
  <si>
    <t>王姝昱</t>
  </si>
  <si>
    <t>是</t>
  </si>
  <si>
    <t>20240100105</t>
  </si>
  <si>
    <t>张梦晗</t>
  </si>
  <si>
    <t>20240100222</t>
  </si>
  <si>
    <t>李雨诺</t>
  </si>
  <si>
    <t>20240100103</t>
  </si>
  <si>
    <t>范一鸣</t>
  </si>
  <si>
    <t>20240100310</t>
  </si>
  <si>
    <t>否</t>
  </si>
  <si>
    <t>20240100207</t>
  </si>
  <si>
    <t>20240100303</t>
  </si>
  <si>
    <t>20240100118</t>
  </si>
  <si>
    <t>20240100127</t>
  </si>
  <si>
    <t>20240100220</t>
  </si>
  <si>
    <t>20240100318</t>
  </si>
  <si>
    <t>20240100302</t>
  </si>
  <si>
    <t>20240100203</t>
  </si>
  <si>
    <t>20240100221</t>
  </si>
  <si>
    <t>缺考</t>
  </si>
  <si>
    <t>20240100306</t>
  </si>
  <si>
    <t>初中英语</t>
  </si>
  <si>
    <t>20240100927</t>
  </si>
  <si>
    <t>柯施伊</t>
  </si>
  <si>
    <t>20240100628</t>
  </si>
  <si>
    <t>卢伊朵</t>
  </si>
  <si>
    <t>20240100512</t>
  </si>
  <si>
    <t>林妍</t>
  </si>
  <si>
    <t>20240100427</t>
  </si>
  <si>
    <t>20240101224</t>
  </si>
  <si>
    <t>20240101005</t>
  </si>
  <si>
    <t>20240100708</t>
  </si>
  <si>
    <t>20240100414</t>
  </si>
  <si>
    <t>20240100906</t>
  </si>
  <si>
    <t>面试不合格</t>
  </si>
  <si>
    <t>20240100703</t>
  </si>
  <si>
    <t>初中科学</t>
  </si>
  <si>
    <t>20240101529</t>
  </si>
  <si>
    <t>徐文勇</t>
  </si>
  <si>
    <t>20240101326</t>
  </si>
  <si>
    <t>费佳仪</t>
  </si>
  <si>
    <t>20240101310</t>
  </si>
  <si>
    <t>陈莎</t>
  </si>
  <si>
    <t>20240101702</t>
  </si>
  <si>
    <t>俞洁</t>
  </si>
  <si>
    <t>20240101312</t>
  </si>
  <si>
    <t>20240101427</t>
  </si>
  <si>
    <t>20240101617</t>
  </si>
  <si>
    <t>20240101413</t>
  </si>
  <si>
    <t>20240101230</t>
  </si>
  <si>
    <t>20240101421</t>
  </si>
  <si>
    <t>20240101502</t>
  </si>
  <si>
    <t>20240101415</t>
  </si>
  <si>
    <t>20240101409</t>
  </si>
  <si>
    <t>初中历史与社会</t>
  </si>
  <si>
    <t>20240101825</t>
  </si>
  <si>
    <t>刘炳南</t>
  </si>
  <si>
    <t>20240101803</t>
  </si>
  <si>
    <t>董方颖</t>
  </si>
  <si>
    <t>20240101811</t>
  </si>
  <si>
    <t>赵美玲</t>
  </si>
  <si>
    <t>20240101722</t>
  </si>
  <si>
    <t>唐晨佳</t>
  </si>
  <si>
    <t>20240101728</t>
  </si>
  <si>
    <t>李雨诗</t>
  </si>
  <si>
    <t>20240101812</t>
  </si>
  <si>
    <t>20240101801</t>
  </si>
  <si>
    <t>20240101720</t>
  </si>
  <si>
    <t>20240101723</t>
  </si>
  <si>
    <t>20240101802</t>
  </si>
  <si>
    <t>20240101725</t>
  </si>
  <si>
    <t>20240101820</t>
  </si>
  <si>
    <t>20240101809</t>
  </si>
  <si>
    <t>20240101805</t>
  </si>
  <si>
    <t>20240101815</t>
  </si>
  <si>
    <t>小学语文（一）</t>
  </si>
  <si>
    <t>20240200101</t>
  </si>
  <si>
    <t>王逸东</t>
  </si>
  <si>
    <t>20240200120</t>
  </si>
  <si>
    <t>俞天祺</t>
  </si>
  <si>
    <t>20240200107</t>
  </si>
  <si>
    <t>应棋开</t>
  </si>
  <si>
    <t>20240200116</t>
  </si>
  <si>
    <t>20240200125</t>
  </si>
  <si>
    <t>20240200105</t>
  </si>
  <si>
    <t>20240200103</t>
  </si>
  <si>
    <t>20240200127</t>
  </si>
  <si>
    <t>20240200110</t>
  </si>
  <si>
    <t>小学语文（二）</t>
  </si>
  <si>
    <t>20240200205</t>
  </si>
  <si>
    <t>张佳栋</t>
  </si>
  <si>
    <t>20240200413</t>
  </si>
  <si>
    <t>陈垠霏</t>
  </si>
  <si>
    <t>20240200213</t>
  </si>
  <si>
    <t>颜梦莎</t>
  </si>
  <si>
    <t>20240200216</t>
  </si>
  <si>
    <t>20240200416</t>
  </si>
  <si>
    <t>20240200427</t>
  </si>
  <si>
    <t>20240200202</t>
  </si>
  <si>
    <t>20240200506</t>
  </si>
  <si>
    <t>20240200319</t>
  </si>
  <si>
    <t>小学语文（三）</t>
  </si>
  <si>
    <t>20240200601</t>
  </si>
  <si>
    <t>励欣悦</t>
  </si>
  <si>
    <t>20240200728</t>
  </si>
  <si>
    <t>叶楠</t>
  </si>
  <si>
    <t>20240200724</t>
  </si>
  <si>
    <t>潘高旋</t>
  </si>
  <si>
    <t>20240200527</t>
  </si>
  <si>
    <t>周瑜瑜</t>
  </si>
  <si>
    <t>20240200813</t>
  </si>
  <si>
    <t>吴欣怡</t>
  </si>
  <si>
    <t>20240200702</t>
  </si>
  <si>
    <t>20240200829</t>
  </si>
  <si>
    <t>20240200823</t>
  </si>
  <si>
    <t>20240200529</t>
  </si>
  <si>
    <t>20240200810</t>
  </si>
  <si>
    <t>20240200625</t>
  </si>
  <si>
    <t>20240200613</t>
  </si>
  <si>
    <t>20240201015</t>
  </si>
  <si>
    <t>20240201006</t>
  </si>
  <si>
    <t>20240200815</t>
  </si>
  <si>
    <t>20240200723</t>
  </si>
  <si>
    <t>20240200628</t>
  </si>
  <si>
    <t>小学数学（一）</t>
  </si>
  <si>
    <t>20240201225</t>
  </si>
  <si>
    <t>林彬</t>
  </si>
  <si>
    <t>20240201113</t>
  </si>
  <si>
    <t>叶宁宇</t>
  </si>
  <si>
    <t>20240201205</t>
  </si>
  <si>
    <t>20240201115</t>
  </si>
  <si>
    <t>20240201118</t>
  </si>
  <si>
    <t>20240201116</t>
  </si>
  <si>
    <t>小学数学（二）</t>
  </si>
  <si>
    <t>20240201416</t>
  </si>
  <si>
    <t>徐欣欣</t>
  </si>
  <si>
    <t>20240201401</t>
  </si>
  <si>
    <t>郑可欣</t>
  </si>
  <si>
    <t>20240201418</t>
  </si>
  <si>
    <t>20240201320</t>
  </si>
  <si>
    <t>20240201419</t>
  </si>
  <si>
    <t>20240201424</t>
  </si>
  <si>
    <t>小学数学（三）</t>
  </si>
  <si>
    <t>20240201520</t>
  </si>
  <si>
    <t>王雪婷</t>
  </si>
  <si>
    <t>20240201815</t>
  </si>
  <si>
    <t>李晓静</t>
  </si>
  <si>
    <t>20240201719</t>
  </si>
  <si>
    <t>郑逸雯</t>
  </si>
  <si>
    <t>20240201723</t>
  </si>
  <si>
    <t>20240201812</t>
  </si>
  <si>
    <t>20240201613</t>
  </si>
  <si>
    <t>20240201521</t>
  </si>
  <si>
    <t>20240201721</t>
  </si>
  <si>
    <t>20240201611</t>
  </si>
  <si>
    <t>20240201708</t>
  </si>
  <si>
    <t>中小学心理健康</t>
  </si>
  <si>
    <t>20240202630</t>
  </si>
  <si>
    <t>王佳钰</t>
  </si>
  <si>
    <t>20240202713</t>
  </si>
  <si>
    <t>钟叶婷</t>
  </si>
  <si>
    <t>20240202606</t>
  </si>
  <si>
    <t>刘丽</t>
  </si>
  <si>
    <t>20240202702</t>
  </si>
  <si>
    <t>娄佳瑜</t>
  </si>
  <si>
    <t>20240202610</t>
  </si>
  <si>
    <t>林心怡</t>
  </si>
  <si>
    <t>20240202607</t>
  </si>
  <si>
    <t>20240202616</t>
  </si>
  <si>
    <t>20240202621</t>
  </si>
  <si>
    <t>20240202623</t>
  </si>
  <si>
    <t>20240202629</t>
  </si>
  <si>
    <t>20240202605</t>
  </si>
  <si>
    <t>20240202602</t>
  </si>
  <si>
    <t>20240202625</t>
  </si>
  <si>
    <t>20240202609</t>
  </si>
  <si>
    <t>20240202708</t>
  </si>
  <si>
    <t>20240202615</t>
  </si>
  <si>
    <t>特殊教育（一）</t>
  </si>
  <si>
    <t>20240101902</t>
  </si>
  <si>
    <t>季成罡</t>
  </si>
  <si>
    <t>20240101901</t>
  </si>
  <si>
    <t>特殊教育（二）</t>
  </si>
  <si>
    <t>20240101917</t>
  </si>
  <si>
    <t>李佳琦</t>
  </si>
  <si>
    <t>20240101930</t>
  </si>
  <si>
    <t>20240101928</t>
  </si>
  <si>
    <t>专业技能测试成绩</t>
  </si>
  <si>
    <t>专业技能测试成绩×30%</t>
  </si>
  <si>
    <t>面试成绩×30%</t>
  </si>
  <si>
    <t>中小学体育</t>
  </si>
  <si>
    <t>20240202222</t>
  </si>
  <si>
    <t>许敏璐</t>
  </si>
  <si>
    <t>20240202201</t>
  </si>
  <si>
    <t>周渝杭</t>
  </si>
  <si>
    <t>20240201922</t>
  </si>
  <si>
    <t>20240201928</t>
  </si>
  <si>
    <t>20240202001</t>
  </si>
  <si>
    <t>20240202030</t>
  </si>
  <si>
    <t>学前教育</t>
  </si>
  <si>
    <t>20240102416</t>
  </si>
  <si>
    <t>金佳佳</t>
  </si>
  <si>
    <t>20240102211</t>
  </si>
  <si>
    <t>应如韵</t>
  </si>
  <si>
    <t>20240102513</t>
  </si>
  <si>
    <t>俞晓薇</t>
  </si>
  <si>
    <t>20240102424</t>
  </si>
  <si>
    <t>孙安娜</t>
  </si>
  <si>
    <t>20240102617</t>
  </si>
  <si>
    <t>侯宇柔</t>
  </si>
  <si>
    <t>20240102130</t>
  </si>
  <si>
    <t>20240102415</t>
  </si>
  <si>
    <t>20240102006</t>
  </si>
  <si>
    <t>20240102406</t>
  </si>
  <si>
    <t>20240102530</t>
  </si>
  <si>
    <t>20240102220</t>
  </si>
  <si>
    <t>20240102411</t>
  </si>
  <si>
    <t>20240102712</t>
  </si>
  <si>
    <t>20240102407</t>
  </si>
  <si>
    <t>20240102023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</si>
</sst>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color rgb="FF000000"/>
      <name val="华文中宋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color rgb="FF000000"/>
      <name val="华文中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4" fillId="10" borderId="2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6" fillId="3" borderId="1" xfId="0" applyNumberFormat="1" applyFont="1" applyFill="1" applyBorder="1" applyAlignment="1" applyProtection="1">
      <alignment horizontal="center" vertical="center"/>
    </xf>
    <xf numFmtId="177" fontId="7" fillId="3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/>
    </xf>
    <xf numFmtId="176" fontId="7" fillId="3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0"/>
  <sheetViews>
    <sheetView tabSelected="1" topLeftCell="A103" workbookViewId="0">
      <selection activeCell="C117" sqref="C117"/>
    </sheetView>
  </sheetViews>
  <sheetFormatPr defaultColWidth="9" defaultRowHeight="13.5"/>
  <cols>
    <col min="1" max="2" width="17.625" style="4" customWidth="1"/>
    <col min="3" max="3" width="14.5" style="4" customWidth="1"/>
    <col min="4" max="4" width="9.5" style="4" customWidth="1"/>
    <col min="5" max="5" width="10.7583333333333" style="4" customWidth="1"/>
    <col min="6" max="6" width="10.875" style="33" customWidth="1"/>
    <col min="7" max="7" width="10.7583333333333" style="4" customWidth="1"/>
    <col min="8" max="8" width="8.625" style="4" customWidth="1"/>
    <col min="9" max="9" width="7.375" style="34" customWidth="1"/>
    <col min="10" max="10" width="9.63333333333333" style="34" customWidth="1"/>
    <col min="11" max="11" width="13.2583333333333" style="4" customWidth="1"/>
  </cols>
  <sheetData>
    <row r="1" ht="49" customHeight="1" spans="1:12">
      <c r="A1" s="5" t="s">
        <v>0</v>
      </c>
      <c r="B1" s="5"/>
      <c r="C1" s="5"/>
      <c r="D1" s="5"/>
      <c r="E1" s="5"/>
      <c r="F1" s="26"/>
      <c r="G1" s="5"/>
      <c r="H1" s="5"/>
      <c r="I1" s="31"/>
      <c r="J1" s="31"/>
      <c r="K1" s="5"/>
      <c r="L1" s="21"/>
    </row>
    <row r="2" s="1" customFormat="1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35" t="s">
        <v>6</v>
      </c>
      <c r="G2" s="7" t="s">
        <v>7</v>
      </c>
      <c r="H2" s="8" t="s">
        <v>8</v>
      </c>
      <c r="I2" s="39" t="s">
        <v>9</v>
      </c>
      <c r="J2" s="22" t="s">
        <v>10</v>
      </c>
      <c r="K2" s="8" t="s">
        <v>11</v>
      </c>
    </row>
    <row r="3" s="2" customFormat="1" ht="25" customHeight="1" spans="1:11">
      <c r="A3" s="9" t="s">
        <v>12</v>
      </c>
      <c r="B3" s="9" t="s">
        <v>13</v>
      </c>
      <c r="C3" s="9" t="s">
        <v>14</v>
      </c>
      <c r="D3" s="10">
        <v>75</v>
      </c>
      <c r="E3" s="23">
        <f t="shared" ref="E3:E66" si="0">D3*0.4</f>
        <v>30</v>
      </c>
      <c r="F3" s="14">
        <v>84.84</v>
      </c>
      <c r="G3" s="23">
        <f t="shared" ref="G3:G15" si="1">F3*0.6</f>
        <v>50.904</v>
      </c>
      <c r="H3" s="14">
        <f t="shared" ref="H3:H15" si="2">SUM(E3,G3)</f>
        <v>80.904</v>
      </c>
      <c r="I3" s="40">
        <v>1</v>
      </c>
      <c r="J3" s="40" t="s">
        <v>15</v>
      </c>
      <c r="K3" s="13"/>
    </row>
    <row r="4" s="2" customFormat="1" ht="20" customHeight="1" spans="1:11">
      <c r="A4" s="9" t="s">
        <v>12</v>
      </c>
      <c r="B4" s="9" t="s">
        <v>16</v>
      </c>
      <c r="C4" s="9" t="s">
        <v>17</v>
      </c>
      <c r="D4" s="10">
        <v>75</v>
      </c>
      <c r="E4" s="23">
        <f t="shared" si="0"/>
        <v>30</v>
      </c>
      <c r="F4" s="14">
        <v>84.52</v>
      </c>
      <c r="G4" s="23">
        <f t="shared" si="1"/>
        <v>50.712</v>
      </c>
      <c r="H4" s="14">
        <f t="shared" si="2"/>
        <v>80.712</v>
      </c>
      <c r="I4" s="40">
        <v>2</v>
      </c>
      <c r="J4" s="40" t="s">
        <v>15</v>
      </c>
      <c r="K4" s="13"/>
    </row>
    <row r="5" s="2" customFormat="1" ht="20" customHeight="1" spans="1:11">
      <c r="A5" s="9" t="s">
        <v>12</v>
      </c>
      <c r="B5" s="9" t="s">
        <v>18</v>
      </c>
      <c r="C5" s="9" t="s">
        <v>19</v>
      </c>
      <c r="D5" s="10">
        <v>71</v>
      </c>
      <c r="E5" s="23">
        <f t="shared" si="0"/>
        <v>28.4</v>
      </c>
      <c r="F5" s="14">
        <v>86.8</v>
      </c>
      <c r="G5" s="23">
        <f t="shared" si="1"/>
        <v>52.08</v>
      </c>
      <c r="H5" s="14">
        <f t="shared" si="2"/>
        <v>80.48</v>
      </c>
      <c r="I5" s="40">
        <v>3</v>
      </c>
      <c r="J5" s="40" t="s">
        <v>15</v>
      </c>
      <c r="K5" s="13"/>
    </row>
    <row r="6" s="2" customFormat="1" ht="20" customHeight="1" spans="1:11">
      <c r="A6" s="9" t="s">
        <v>12</v>
      </c>
      <c r="B6" s="9" t="s">
        <v>20</v>
      </c>
      <c r="C6" s="9" t="s">
        <v>21</v>
      </c>
      <c r="D6" s="10">
        <v>71</v>
      </c>
      <c r="E6" s="23">
        <f t="shared" si="0"/>
        <v>28.4</v>
      </c>
      <c r="F6" s="14">
        <v>85.48</v>
      </c>
      <c r="G6" s="23">
        <f t="shared" si="1"/>
        <v>51.288</v>
      </c>
      <c r="H6" s="14">
        <f t="shared" si="2"/>
        <v>79.688</v>
      </c>
      <c r="I6" s="40">
        <v>4</v>
      </c>
      <c r="J6" s="40" t="s">
        <v>15</v>
      </c>
      <c r="K6" s="13"/>
    </row>
    <row r="7" s="3" customFormat="1" ht="20" customHeight="1" spans="1:11">
      <c r="A7" s="15" t="s">
        <v>12</v>
      </c>
      <c r="B7" s="15" t="s">
        <v>22</v>
      </c>
      <c r="C7" s="15"/>
      <c r="D7" s="16">
        <v>80</v>
      </c>
      <c r="E7" s="25">
        <f t="shared" si="0"/>
        <v>32</v>
      </c>
      <c r="F7" s="20">
        <v>78.68</v>
      </c>
      <c r="G7" s="25">
        <f t="shared" si="1"/>
        <v>47.208</v>
      </c>
      <c r="H7" s="20">
        <f t="shared" si="2"/>
        <v>79.208</v>
      </c>
      <c r="I7" s="36">
        <v>5</v>
      </c>
      <c r="J7" s="36" t="s">
        <v>23</v>
      </c>
      <c r="K7" s="32"/>
    </row>
    <row r="8" s="3" customFormat="1" ht="20" customHeight="1" spans="1:11">
      <c r="A8" s="15" t="s">
        <v>12</v>
      </c>
      <c r="B8" s="15" t="s">
        <v>24</v>
      </c>
      <c r="C8" s="15"/>
      <c r="D8" s="16">
        <v>71</v>
      </c>
      <c r="E8" s="25">
        <f t="shared" si="0"/>
        <v>28.4</v>
      </c>
      <c r="F8" s="20">
        <v>83.6</v>
      </c>
      <c r="G8" s="25">
        <f t="shared" si="1"/>
        <v>50.16</v>
      </c>
      <c r="H8" s="20">
        <f t="shared" si="2"/>
        <v>78.56</v>
      </c>
      <c r="I8" s="36">
        <v>6</v>
      </c>
      <c r="J8" s="36" t="s">
        <v>23</v>
      </c>
      <c r="K8" s="19"/>
    </row>
    <row r="9" s="3" customFormat="1" ht="20" customHeight="1" spans="1:11">
      <c r="A9" s="15" t="s">
        <v>12</v>
      </c>
      <c r="B9" s="15" t="s">
        <v>25</v>
      </c>
      <c r="C9" s="15"/>
      <c r="D9" s="16">
        <v>70</v>
      </c>
      <c r="E9" s="25">
        <f t="shared" si="0"/>
        <v>28</v>
      </c>
      <c r="F9" s="20">
        <v>81.38</v>
      </c>
      <c r="G9" s="25">
        <f t="shared" si="1"/>
        <v>48.828</v>
      </c>
      <c r="H9" s="20">
        <f t="shared" si="2"/>
        <v>76.828</v>
      </c>
      <c r="I9" s="36">
        <v>7</v>
      </c>
      <c r="J9" s="36" t="s">
        <v>23</v>
      </c>
      <c r="K9" s="19"/>
    </row>
    <row r="10" s="3" customFormat="1" ht="20" customHeight="1" spans="1:11">
      <c r="A10" s="15" t="s">
        <v>12</v>
      </c>
      <c r="B10" s="15" t="s">
        <v>26</v>
      </c>
      <c r="C10" s="15"/>
      <c r="D10" s="16">
        <v>71.5</v>
      </c>
      <c r="E10" s="25">
        <f t="shared" si="0"/>
        <v>28.6</v>
      </c>
      <c r="F10" s="20">
        <v>79.02</v>
      </c>
      <c r="G10" s="25">
        <f t="shared" si="1"/>
        <v>47.412</v>
      </c>
      <c r="H10" s="20">
        <f t="shared" si="2"/>
        <v>76.012</v>
      </c>
      <c r="I10" s="36">
        <v>8</v>
      </c>
      <c r="J10" s="36" t="s">
        <v>23</v>
      </c>
      <c r="K10" s="19"/>
    </row>
    <row r="11" s="3" customFormat="1" ht="20" customHeight="1" spans="1:11">
      <c r="A11" s="15" t="s">
        <v>12</v>
      </c>
      <c r="B11" s="15" t="s">
        <v>27</v>
      </c>
      <c r="C11" s="15"/>
      <c r="D11" s="16">
        <v>70</v>
      </c>
      <c r="E11" s="25">
        <f t="shared" si="0"/>
        <v>28</v>
      </c>
      <c r="F11" s="20">
        <v>79.8</v>
      </c>
      <c r="G11" s="25">
        <f t="shared" si="1"/>
        <v>47.88</v>
      </c>
      <c r="H11" s="20">
        <f t="shared" si="2"/>
        <v>75.88</v>
      </c>
      <c r="I11" s="36">
        <v>9</v>
      </c>
      <c r="J11" s="36" t="s">
        <v>23</v>
      </c>
      <c r="K11" s="19"/>
    </row>
    <row r="12" s="3" customFormat="1" ht="20" customHeight="1" spans="1:11">
      <c r="A12" s="15" t="s">
        <v>12</v>
      </c>
      <c r="B12" s="15" t="s">
        <v>28</v>
      </c>
      <c r="C12" s="15"/>
      <c r="D12" s="16">
        <v>70</v>
      </c>
      <c r="E12" s="25">
        <f t="shared" si="0"/>
        <v>28</v>
      </c>
      <c r="F12" s="20">
        <v>78.08</v>
      </c>
      <c r="G12" s="25">
        <f t="shared" si="1"/>
        <v>46.848</v>
      </c>
      <c r="H12" s="20">
        <f t="shared" si="2"/>
        <v>74.848</v>
      </c>
      <c r="I12" s="36">
        <v>10</v>
      </c>
      <c r="J12" s="36" t="s">
        <v>23</v>
      </c>
      <c r="K12" s="19"/>
    </row>
    <row r="13" s="3" customFormat="1" ht="20" customHeight="1" spans="1:11">
      <c r="A13" s="15" t="s">
        <v>12</v>
      </c>
      <c r="B13" s="15" t="s">
        <v>29</v>
      </c>
      <c r="C13" s="15"/>
      <c r="D13" s="16">
        <v>70</v>
      </c>
      <c r="E13" s="25">
        <f t="shared" si="0"/>
        <v>28</v>
      </c>
      <c r="F13" s="20">
        <v>77.2</v>
      </c>
      <c r="G13" s="25">
        <f t="shared" si="1"/>
        <v>46.32</v>
      </c>
      <c r="H13" s="20">
        <f t="shared" si="2"/>
        <v>74.32</v>
      </c>
      <c r="I13" s="36">
        <v>11</v>
      </c>
      <c r="J13" s="36" t="s">
        <v>23</v>
      </c>
      <c r="K13" s="19"/>
    </row>
    <row r="14" s="3" customFormat="1" ht="20" customHeight="1" spans="1:11">
      <c r="A14" s="15" t="s">
        <v>12</v>
      </c>
      <c r="B14" s="15" t="s">
        <v>30</v>
      </c>
      <c r="C14" s="15"/>
      <c r="D14" s="16">
        <v>70</v>
      </c>
      <c r="E14" s="25">
        <f t="shared" si="0"/>
        <v>28</v>
      </c>
      <c r="F14" s="20">
        <v>73.28</v>
      </c>
      <c r="G14" s="25">
        <f t="shared" si="1"/>
        <v>43.968</v>
      </c>
      <c r="H14" s="20">
        <f t="shared" si="2"/>
        <v>71.968</v>
      </c>
      <c r="I14" s="36">
        <v>12</v>
      </c>
      <c r="J14" s="36" t="s">
        <v>23</v>
      </c>
      <c r="K14" s="19"/>
    </row>
    <row r="15" s="3" customFormat="1" ht="20" customHeight="1" spans="1:11">
      <c r="A15" s="15" t="s">
        <v>12</v>
      </c>
      <c r="B15" s="15" t="s">
        <v>31</v>
      </c>
      <c r="C15" s="15"/>
      <c r="D15" s="16">
        <v>70</v>
      </c>
      <c r="E15" s="25">
        <f t="shared" si="0"/>
        <v>28</v>
      </c>
      <c r="F15" s="20">
        <v>71.16</v>
      </c>
      <c r="G15" s="25">
        <f t="shared" si="1"/>
        <v>42.696</v>
      </c>
      <c r="H15" s="20">
        <f t="shared" si="2"/>
        <v>70.696</v>
      </c>
      <c r="I15" s="36">
        <v>13</v>
      </c>
      <c r="J15" s="36" t="s">
        <v>23</v>
      </c>
      <c r="K15" s="19"/>
    </row>
    <row r="16" s="3" customFormat="1" ht="20" customHeight="1" spans="1:11">
      <c r="A16" s="15" t="s">
        <v>12</v>
      </c>
      <c r="B16" s="15" t="s">
        <v>32</v>
      </c>
      <c r="C16" s="15"/>
      <c r="D16" s="16">
        <v>70.5</v>
      </c>
      <c r="E16" s="25">
        <f t="shared" si="0"/>
        <v>28.2</v>
      </c>
      <c r="F16" s="36" t="s">
        <v>33</v>
      </c>
      <c r="G16" s="25"/>
      <c r="H16" s="20"/>
      <c r="I16" s="36"/>
      <c r="J16" s="36" t="s">
        <v>23</v>
      </c>
      <c r="K16" s="19"/>
    </row>
    <row r="17" s="3" customFormat="1" ht="20" customHeight="1" spans="1:11">
      <c r="A17" s="15" t="s">
        <v>12</v>
      </c>
      <c r="B17" s="15" t="s">
        <v>34</v>
      </c>
      <c r="C17" s="15"/>
      <c r="D17" s="16">
        <v>70</v>
      </c>
      <c r="E17" s="25">
        <f t="shared" si="0"/>
        <v>28</v>
      </c>
      <c r="F17" s="36" t="s">
        <v>33</v>
      </c>
      <c r="G17" s="25"/>
      <c r="H17" s="20"/>
      <c r="I17" s="36"/>
      <c r="J17" s="36" t="s">
        <v>23</v>
      </c>
      <c r="K17" s="19"/>
    </row>
    <row r="18" s="2" customFormat="1" ht="20" customHeight="1" spans="1:11">
      <c r="A18" s="27" t="s">
        <v>35</v>
      </c>
      <c r="B18" s="27" t="s">
        <v>36</v>
      </c>
      <c r="C18" s="27" t="s">
        <v>37</v>
      </c>
      <c r="D18" s="28">
        <v>79.5</v>
      </c>
      <c r="E18" s="23">
        <f t="shared" si="0"/>
        <v>31.8</v>
      </c>
      <c r="F18" s="37">
        <v>85.68</v>
      </c>
      <c r="G18" s="23">
        <f t="shared" ref="G18:G36" si="3">F18*0.6</f>
        <v>51.408</v>
      </c>
      <c r="H18" s="14">
        <f t="shared" ref="H18:H25" si="4">SUM(E18,G18)</f>
        <v>83.208</v>
      </c>
      <c r="I18" s="41">
        <v>1</v>
      </c>
      <c r="J18" s="41" t="s">
        <v>15</v>
      </c>
      <c r="K18" s="27"/>
    </row>
    <row r="19" s="2" customFormat="1" ht="20" customHeight="1" spans="1:11">
      <c r="A19" s="27" t="s">
        <v>35</v>
      </c>
      <c r="B19" s="27" t="s">
        <v>38</v>
      </c>
      <c r="C19" s="27" t="s">
        <v>39</v>
      </c>
      <c r="D19" s="28">
        <v>74.5</v>
      </c>
      <c r="E19" s="23">
        <f t="shared" si="0"/>
        <v>29.8</v>
      </c>
      <c r="F19" s="37">
        <v>82.8</v>
      </c>
      <c r="G19" s="23">
        <f t="shared" si="3"/>
        <v>49.68</v>
      </c>
      <c r="H19" s="14">
        <f t="shared" si="4"/>
        <v>79.48</v>
      </c>
      <c r="I19" s="41">
        <v>2</v>
      </c>
      <c r="J19" s="41" t="s">
        <v>15</v>
      </c>
      <c r="K19" s="27"/>
    </row>
    <row r="20" s="2" customFormat="1" ht="20" customHeight="1" spans="1:11">
      <c r="A20" s="27" t="s">
        <v>35</v>
      </c>
      <c r="B20" s="27" t="s">
        <v>40</v>
      </c>
      <c r="C20" s="27" t="s">
        <v>41</v>
      </c>
      <c r="D20" s="28">
        <v>75</v>
      </c>
      <c r="E20" s="23">
        <f t="shared" si="0"/>
        <v>30</v>
      </c>
      <c r="F20" s="37">
        <v>76.44</v>
      </c>
      <c r="G20" s="23">
        <f t="shared" si="3"/>
        <v>45.864</v>
      </c>
      <c r="H20" s="14">
        <f t="shared" si="4"/>
        <v>75.864</v>
      </c>
      <c r="I20" s="41">
        <v>3</v>
      </c>
      <c r="J20" s="41" t="s">
        <v>15</v>
      </c>
      <c r="K20" s="27"/>
    </row>
    <row r="21" s="3" customFormat="1" ht="20" customHeight="1" spans="1:11">
      <c r="A21" s="29" t="s">
        <v>35</v>
      </c>
      <c r="B21" s="29" t="s">
        <v>42</v>
      </c>
      <c r="C21" s="29"/>
      <c r="D21" s="30">
        <v>72</v>
      </c>
      <c r="E21" s="25">
        <f t="shared" si="0"/>
        <v>28.8</v>
      </c>
      <c r="F21" s="38">
        <v>76.08</v>
      </c>
      <c r="G21" s="25">
        <f t="shared" si="3"/>
        <v>45.648</v>
      </c>
      <c r="H21" s="20">
        <f t="shared" si="4"/>
        <v>74.448</v>
      </c>
      <c r="I21" s="42">
        <v>4</v>
      </c>
      <c r="J21" s="42" t="s">
        <v>23</v>
      </c>
      <c r="K21" s="29"/>
    </row>
    <row r="22" s="3" customFormat="1" ht="20" customHeight="1" spans="1:11">
      <c r="A22" s="29" t="s">
        <v>35</v>
      </c>
      <c r="B22" s="29" t="s">
        <v>43</v>
      </c>
      <c r="C22" s="29"/>
      <c r="D22" s="30">
        <v>76</v>
      </c>
      <c r="E22" s="25">
        <f t="shared" si="0"/>
        <v>30.4</v>
      </c>
      <c r="F22" s="38">
        <v>73.28</v>
      </c>
      <c r="G22" s="25">
        <f t="shared" si="3"/>
        <v>43.968</v>
      </c>
      <c r="H22" s="20">
        <f t="shared" si="4"/>
        <v>74.368</v>
      </c>
      <c r="I22" s="42">
        <v>5</v>
      </c>
      <c r="J22" s="42" t="s">
        <v>23</v>
      </c>
      <c r="K22" s="29"/>
    </row>
    <row r="23" s="3" customFormat="1" ht="20" customHeight="1" spans="1:11">
      <c r="A23" s="29" t="s">
        <v>35</v>
      </c>
      <c r="B23" s="29" t="s">
        <v>44</v>
      </c>
      <c r="C23" s="29"/>
      <c r="D23" s="30">
        <v>73.5</v>
      </c>
      <c r="E23" s="25">
        <f t="shared" si="0"/>
        <v>29.4</v>
      </c>
      <c r="F23" s="38">
        <v>73.36</v>
      </c>
      <c r="G23" s="25">
        <f t="shared" si="3"/>
        <v>44.016</v>
      </c>
      <c r="H23" s="20">
        <f t="shared" si="4"/>
        <v>73.416</v>
      </c>
      <c r="I23" s="42">
        <v>6</v>
      </c>
      <c r="J23" s="42" t="s">
        <v>23</v>
      </c>
      <c r="K23" s="29"/>
    </row>
    <row r="24" s="3" customFormat="1" ht="20" customHeight="1" spans="1:11">
      <c r="A24" s="29" t="s">
        <v>35</v>
      </c>
      <c r="B24" s="29" t="s">
        <v>45</v>
      </c>
      <c r="C24" s="29"/>
      <c r="D24" s="30">
        <v>75.5</v>
      </c>
      <c r="E24" s="25">
        <f t="shared" si="0"/>
        <v>30.2</v>
      </c>
      <c r="F24" s="38">
        <v>69</v>
      </c>
      <c r="G24" s="25">
        <f t="shared" si="3"/>
        <v>41.4</v>
      </c>
      <c r="H24" s="20">
        <f t="shared" si="4"/>
        <v>71.6</v>
      </c>
      <c r="I24" s="42">
        <v>7</v>
      </c>
      <c r="J24" s="42" t="s">
        <v>23</v>
      </c>
      <c r="K24" s="29"/>
    </row>
    <row r="25" s="3" customFormat="1" ht="20" customHeight="1" spans="1:11">
      <c r="A25" s="29" t="s">
        <v>35</v>
      </c>
      <c r="B25" s="29" t="s">
        <v>46</v>
      </c>
      <c r="C25" s="29"/>
      <c r="D25" s="30">
        <v>74</v>
      </c>
      <c r="E25" s="25">
        <f t="shared" si="0"/>
        <v>29.6</v>
      </c>
      <c r="F25" s="38">
        <v>60.32</v>
      </c>
      <c r="G25" s="25">
        <f t="shared" si="3"/>
        <v>36.192</v>
      </c>
      <c r="H25" s="20">
        <f t="shared" si="4"/>
        <v>65.792</v>
      </c>
      <c r="I25" s="42">
        <v>8</v>
      </c>
      <c r="J25" s="42" t="s">
        <v>23</v>
      </c>
      <c r="K25" s="29"/>
    </row>
    <row r="26" s="3" customFormat="1" ht="20" customHeight="1" spans="1:11">
      <c r="A26" s="29" t="s">
        <v>35</v>
      </c>
      <c r="B26" s="29" t="s">
        <v>47</v>
      </c>
      <c r="C26" s="29"/>
      <c r="D26" s="30">
        <v>72.5</v>
      </c>
      <c r="E26" s="25">
        <f t="shared" si="0"/>
        <v>29</v>
      </c>
      <c r="F26" s="38">
        <v>58.4</v>
      </c>
      <c r="G26" s="25">
        <f t="shared" si="3"/>
        <v>35.04</v>
      </c>
      <c r="H26" s="20"/>
      <c r="I26" s="42"/>
      <c r="J26" s="42" t="s">
        <v>23</v>
      </c>
      <c r="K26" s="29" t="s">
        <v>48</v>
      </c>
    </row>
    <row r="27" s="3" customFormat="1" ht="20" customHeight="1" spans="1:11">
      <c r="A27" s="29" t="s">
        <v>35</v>
      </c>
      <c r="B27" s="29" t="s">
        <v>49</v>
      </c>
      <c r="C27" s="29"/>
      <c r="D27" s="30">
        <v>72</v>
      </c>
      <c r="E27" s="25">
        <f t="shared" si="0"/>
        <v>28.8</v>
      </c>
      <c r="F27" s="38">
        <v>54.8</v>
      </c>
      <c r="G27" s="25">
        <f t="shared" si="3"/>
        <v>32.88</v>
      </c>
      <c r="H27" s="20"/>
      <c r="I27" s="42"/>
      <c r="J27" s="42" t="s">
        <v>23</v>
      </c>
      <c r="K27" s="29" t="s">
        <v>48</v>
      </c>
    </row>
    <row r="28" s="2" customFormat="1" ht="20" customHeight="1" spans="1:11">
      <c r="A28" s="9" t="s">
        <v>50</v>
      </c>
      <c r="B28" s="9" t="s">
        <v>51</v>
      </c>
      <c r="C28" s="9" t="s">
        <v>52</v>
      </c>
      <c r="D28" s="10">
        <v>69.5</v>
      </c>
      <c r="E28" s="23">
        <f t="shared" si="0"/>
        <v>27.8</v>
      </c>
      <c r="F28" s="14">
        <v>88.72</v>
      </c>
      <c r="G28" s="23">
        <f t="shared" si="3"/>
        <v>53.232</v>
      </c>
      <c r="H28" s="14">
        <f t="shared" ref="H28:H36" si="5">SUM(E28,G28)</f>
        <v>81.032</v>
      </c>
      <c r="I28" s="40">
        <v>1</v>
      </c>
      <c r="J28" s="40" t="s">
        <v>15</v>
      </c>
      <c r="K28" s="13"/>
    </row>
    <row r="29" s="2" customFormat="1" ht="20" customHeight="1" spans="1:11">
      <c r="A29" s="9" t="s">
        <v>50</v>
      </c>
      <c r="B29" s="9" t="s">
        <v>53</v>
      </c>
      <c r="C29" s="9" t="s">
        <v>54</v>
      </c>
      <c r="D29" s="10">
        <v>75</v>
      </c>
      <c r="E29" s="23">
        <f t="shared" si="0"/>
        <v>30</v>
      </c>
      <c r="F29" s="14">
        <v>84.72</v>
      </c>
      <c r="G29" s="23">
        <f t="shared" si="3"/>
        <v>50.832</v>
      </c>
      <c r="H29" s="14">
        <f t="shared" si="5"/>
        <v>80.832</v>
      </c>
      <c r="I29" s="40">
        <v>2</v>
      </c>
      <c r="J29" s="40" t="s">
        <v>15</v>
      </c>
      <c r="K29" s="13"/>
    </row>
    <row r="30" s="2" customFormat="1" ht="20" customHeight="1" spans="1:11">
      <c r="A30" s="9" t="s">
        <v>50</v>
      </c>
      <c r="B30" s="9" t="s">
        <v>55</v>
      </c>
      <c r="C30" s="9" t="s">
        <v>56</v>
      </c>
      <c r="D30" s="10">
        <v>73.5</v>
      </c>
      <c r="E30" s="23">
        <f t="shared" si="0"/>
        <v>29.4</v>
      </c>
      <c r="F30" s="14">
        <v>82.36</v>
      </c>
      <c r="G30" s="23">
        <f t="shared" si="3"/>
        <v>49.416</v>
      </c>
      <c r="H30" s="14">
        <f t="shared" si="5"/>
        <v>78.816</v>
      </c>
      <c r="I30" s="40">
        <v>3</v>
      </c>
      <c r="J30" s="40" t="s">
        <v>15</v>
      </c>
      <c r="K30" s="13"/>
    </row>
    <row r="31" s="2" customFormat="1" ht="20" customHeight="1" spans="1:11">
      <c r="A31" s="9" t="s">
        <v>50</v>
      </c>
      <c r="B31" s="9" t="s">
        <v>57</v>
      </c>
      <c r="C31" s="9" t="s">
        <v>58</v>
      </c>
      <c r="D31" s="10">
        <v>71.5</v>
      </c>
      <c r="E31" s="23">
        <f t="shared" si="0"/>
        <v>28.6</v>
      </c>
      <c r="F31" s="14">
        <v>82.32</v>
      </c>
      <c r="G31" s="23">
        <f t="shared" si="3"/>
        <v>49.392</v>
      </c>
      <c r="H31" s="14">
        <f t="shared" si="5"/>
        <v>77.992</v>
      </c>
      <c r="I31" s="40">
        <v>4</v>
      </c>
      <c r="J31" s="40" t="s">
        <v>15</v>
      </c>
      <c r="K31" s="13"/>
    </row>
    <row r="32" s="3" customFormat="1" ht="20" customHeight="1" spans="1:11">
      <c r="A32" s="15" t="s">
        <v>50</v>
      </c>
      <c r="B32" s="15" t="s">
        <v>59</v>
      </c>
      <c r="C32" s="15"/>
      <c r="D32" s="16">
        <v>69</v>
      </c>
      <c r="E32" s="25">
        <f t="shared" si="0"/>
        <v>27.6</v>
      </c>
      <c r="F32" s="20">
        <v>82.4</v>
      </c>
      <c r="G32" s="25">
        <f t="shared" si="3"/>
        <v>49.44</v>
      </c>
      <c r="H32" s="20">
        <f t="shared" si="5"/>
        <v>77.04</v>
      </c>
      <c r="I32" s="36">
        <v>5</v>
      </c>
      <c r="J32" s="36" t="s">
        <v>23</v>
      </c>
      <c r="K32" s="19"/>
    </row>
    <row r="33" s="3" customFormat="1" ht="20" customHeight="1" spans="1:11">
      <c r="A33" s="15" t="s">
        <v>50</v>
      </c>
      <c r="B33" s="15" t="s">
        <v>60</v>
      </c>
      <c r="C33" s="15"/>
      <c r="D33" s="16">
        <v>69</v>
      </c>
      <c r="E33" s="25">
        <f t="shared" si="0"/>
        <v>27.6</v>
      </c>
      <c r="F33" s="20">
        <v>81.24</v>
      </c>
      <c r="G33" s="25">
        <f t="shared" si="3"/>
        <v>48.744</v>
      </c>
      <c r="H33" s="20">
        <f t="shared" si="5"/>
        <v>76.344</v>
      </c>
      <c r="I33" s="36">
        <v>6</v>
      </c>
      <c r="J33" s="36" t="s">
        <v>23</v>
      </c>
      <c r="K33" s="19"/>
    </row>
    <row r="34" s="3" customFormat="1" ht="20" customHeight="1" spans="1:11">
      <c r="A34" s="15" t="s">
        <v>50</v>
      </c>
      <c r="B34" s="15" t="s">
        <v>61</v>
      </c>
      <c r="C34" s="15"/>
      <c r="D34" s="16">
        <v>74.5</v>
      </c>
      <c r="E34" s="25">
        <f t="shared" si="0"/>
        <v>29.8</v>
      </c>
      <c r="F34" s="20">
        <v>75.08</v>
      </c>
      <c r="G34" s="25">
        <f t="shared" si="3"/>
        <v>45.048</v>
      </c>
      <c r="H34" s="20">
        <f t="shared" si="5"/>
        <v>74.848</v>
      </c>
      <c r="I34" s="36">
        <v>7</v>
      </c>
      <c r="J34" s="36" t="s">
        <v>23</v>
      </c>
      <c r="K34" s="19"/>
    </row>
    <row r="35" s="3" customFormat="1" ht="20" customHeight="1" spans="1:11">
      <c r="A35" s="15" t="s">
        <v>50</v>
      </c>
      <c r="B35" s="15" t="s">
        <v>62</v>
      </c>
      <c r="C35" s="15"/>
      <c r="D35" s="16">
        <v>69</v>
      </c>
      <c r="E35" s="25">
        <f t="shared" si="0"/>
        <v>27.6</v>
      </c>
      <c r="F35" s="20">
        <v>71.4</v>
      </c>
      <c r="G35" s="25">
        <f t="shared" si="3"/>
        <v>42.84</v>
      </c>
      <c r="H35" s="20">
        <f t="shared" si="5"/>
        <v>70.44</v>
      </c>
      <c r="I35" s="36">
        <v>8</v>
      </c>
      <c r="J35" s="36" t="s">
        <v>23</v>
      </c>
      <c r="K35" s="19"/>
    </row>
    <row r="36" s="3" customFormat="1" ht="20" customHeight="1" spans="1:11">
      <c r="A36" s="15" t="s">
        <v>50</v>
      </c>
      <c r="B36" s="15" t="s">
        <v>63</v>
      </c>
      <c r="C36" s="15"/>
      <c r="D36" s="16">
        <v>71</v>
      </c>
      <c r="E36" s="25">
        <f t="shared" si="0"/>
        <v>28.4</v>
      </c>
      <c r="F36" s="20">
        <v>66.16</v>
      </c>
      <c r="G36" s="25">
        <f t="shared" si="3"/>
        <v>39.696</v>
      </c>
      <c r="H36" s="20">
        <f t="shared" si="5"/>
        <v>68.096</v>
      </c>
      <c r="I36" s="36">
        <v>9</v>
      </c>
      <c r="J36" s="36" t="s">
        <v>23</v>
      </c>
      <c r="K36" s="19"/>
    </row>
    <row r="37" s="3" customFormat="1" ht="20" customHeight="1" spans="1:11">
      <c r="A37" s="15" t="s">
        <v>50</v>
      </c>
      <c r="B37" s="15" t="s">
        <v>64</v>
      </c>
      <c r="C37" s="15"/>
      <c r="D37" s="16">
        <v>74</v>
      </c>
      <c r="E37" s="25">
        <f t="shared" si="0"/>
        <v>29.6</v>
      </c>
      <c r="F37" s="36" t="s">
        <v>33</v>
      </c>
      <c r="G37" s="25"/>
      <c r="H37" s="20"/>
      <c r="I37" s="36"/>
      <c r="J37" s="36" t="s">
        <v>23</v>
      </c>
      <c r="K37" s="19"/>
    </row>
    <row r="38" s="3" customFormat="1" ht="20" customHeight="1" spans="1:11">
      <c r="A38" s="15" t="s">
        <v>50</v>
      </c>
      <c r="B38" s="15" t="s">
        <v>65</v>
      </c>
      <c r="C38" s="15"/>
      <c r="D38" s="16">
        <v>74</v>
      </c>
      <c r="E38" s="25">
        <f t="shared" si="0"/>
        <v>29.6</v>
      </c>
      <c r="F38" s="36" t="s">
        <v>33</v>
      </c>
      <c r="G38" s="25"/>
      <c r="H38" s="20"/>
      <c r="I38" s="36"/>
      <c r="J38" s="36" t="s">
        <v>23</v>
      </c>
      <c r="K38" s="19"/>
    </row>
    <row r="39" s="3" customFormat="1" ht="20" customHeight="1" spans="1:11">
      <c r="A39" s="15" t="s">
        <v>50</v>
      </c>
      <c r="B39" s="15" t="s">
        <v>66</v>
      </c>
      <c r="C39" s="15"/>
      <c r="D39" s="16">
        <v>70</v>
      </c>
      <c r="E39" s="25">
        <f t="shared" si="0"/>
        <v>28</v>
      </c>
      <c r="F39" s="36" t="s">
        <v>33</v>
      </c>
      <c r="G39" s="25"/>
      <c r="H39" s="20"/>
      <c r="I39" s="36"/>
      <c r="J39" s="36" t="s">
        <v>23</v>
      </c>
      <c r="K39" s="19"/>
    </row>
    <row r="40" s="3" customFormat="1" ht="20" customHeight="1" spans="1:11">
      <c r="A40" s="15" t="s">
        <v>50</v>
      </c>
      <c r="B40" s="15" t="s">
        <v>67</v>
      </c>
      <c r="C40" s="15"/>
      <c r="D40" s="16">
        <v>69.5</v>
      </c>
      <c r="E40" s="25">
        <f t="shared" si="0"/>
        <v>27.8</v>
      </c>
      <c r="F40" s="36" t="s">
        <v>33</v>
      </c>
      <c r="G40" s="25"/>
      <c r="H40" s="20"/>
      <c r="I40" s="36"/>
      <c r="J40" s="36" t="s">
        <v>23</v>
      </c>
      <c r="K40" s="19"/>
    </row>
    <row r="41" s="2" customFormat="1" ht="20" customHeight="1" spans="1:11">
      <c r="A41" s="27" t="s">
        <v>68</v>
      </c>
      <c r="B41" s="27" t="s">
        <v>69</v>
      </c>
      <c r="C41" s="27" t="s">
        <v>70</v>
      </c>
      <c r="D41" s="28">
        <v>71</v>
      </c>
      <c r="E41" s="23">
        <f t="shared" si="0"/>
        <v>28.4</v>
      </c>
      <c r="F41" s="37">
        <v>85.4</v>
      </c>
      <c r="G41" s="23">
        <f t="shared" ref="G41:G51" si="6">F41*0.6</f>
        <v>51.24</v>
      </c>
      <c r="H41" s="14">
        <f t="shared" ref="H41:H51" si="7">SUM(E41,G41)</f>
        <v>79.64</v>
      </c>
      <c r="I41" s="41">
        <v>1</v>
      </c>
      <c r="J41" s="41" t="s">
        <v>15</v>
      </c>
      <c r="K41" s="27"/>
    </row>
    <row r="42" s="2" customFormat="1" ht="20" customHeight="1" spans="1:11">
      <c r="A42" s="27" t="s">
        <v>68</v>
      </c>
      <c r="B42" s="27" t="s">
        <v>71</v>
      </c>
      <c r="C42" s="27" t="s">
        <v>72</v>
      </c>
      <c r="D42" s="28">
        <v>71</v>
      </c>
      <c r="E42" s="23">
        <f t="shared" si="0"/>
        <v>28.4</v>
      </c>
      <c r="F42" s="37">
        <v>84.6</v>
      </c>
      <c r="G42" s="23">
        <f t="shared" si="6"/>
        <v>50.76</v>
      </c>
      <c r="H42" s="14">
        <f t="shared" si="7"/>
        <v>79.16</v>
      </c>
      <c r="I42" s="41">
        <v>2</v>
      </c>
      <c r="J42" s="41" t="s">
        <v>15</v>
      </c>
      <c r="K42" s="27"/>
    </row>
    <row r="43" s="2" customFormat="1" ht="20" customHeight="1" spans="1:11">
      <c r="A43" s="27" t="s">
        <v>68</v>
      </c>
      <c r="B43" s="27" t="s">
        <v>73</v>
      </c>
      <c r="C43" s="27" t="s">
        <v>74</v>
      </c>
      <c r="D43" s="28">
        <v>69.5</v>
      </c>
      <c r="E43" s="23">
        <f t="shared" si="0"/>
        <v>27.8</v>
      </c>
      <c r="F43" s="37">
        <v>83.4</v>
      </c>
      <c r="G43" s="23">
        <f t="shared" si="6"/>
        <v>50.04</v>
      </c>
      <c r="H43" s="14">
        <f t="shared" si="7"/>
        <v>77.84</v>
      </c>
      <c r="I43" s="41">
        <v>3</v>
      </c>
      <c r="J43" s="41" t="s">
        <v>15</v>
      </c>
      <c r="K43" s="27"/>
    </row>
    <row r="44" s="2" customFormat="1" ht="20" customHeight="1" spans="1:11">
      <c r="A44" s="27" t="s">
        <v>68</v>
      </c>
      <c r="B44" s="27" t="s">
        <v>75</v>
      </c>
      <c r="C44" s="27" t="s">
        <v>76</v>
      </c>
      <c r="D44" s="28">
        <v>72</v>
      </c>
      <c r="E44" s="23">
        <f t="shared" si="0"/>
        <v>28.8</v>
      </c>
      <c r="F44" s="37">
        <v>80.8</v>
      </c>
      <c r="G44" s="23">
        <f t="shared" si="6"/>
        <v>48.48</v>
      </c>
      <c r="H44" s="14">
        <f t="shared" si="7"/>
        <v>77.28</v>
      </c>
      <c r="I44" s="41">
        <v>4</v>
      </c>
      <c r="J44" s="41" t="s">
        <v>15</v>
      </c>
      <c r="K44" s="27"/>
    </row>
    <row r="45" s="2" customFormat="1" ht="20" customHeight="1" spans="1:11">
      <c r="A45" s="27" t="s">
        <v>68</v>
      </c>
      <c r="B45" s="27" t="s">
        <v>77</v>
      </c>
      <c r="C45" s="27" t="s">
        <v>78</v>
      </c>
      <c r="D45" s="28">
        <v>76</v>
      </c>
      <c r="E45" s="23">
        <f t="shared" si="0"/>
        <v>30.4</v>
      </c>
      <c r="F45" s="37">
        <v>78</v>
      </c>
      <c r="G45" s="23">
        <f t="shared" si="6"/>
        <v>46.8</v>
      </c>
      <c r="H45" s="14">
        <f t="shared" si="7"/>
        <v>77.2</v>
      </c>
      <c r="I45" s="41">
        <v>5</v>
      </c>
      <c r="J45" s="41" t="s">
        <v>15</v>
      </c>
      <c r="K45" s="27"/>
    </row>
    <row r="46" s="3" customFormat="1" ht="20" customHeight="1" spans="1:11">
      <c r="A46" s="29" t="s">
        <v>68</v>
      </c>
      <c r="B46" s="29" t="s">
        <v>79</v>
      </c>
      <c r="C46" s="29"/>
      <c r="D46" s="30">
        <v>63</v>
      </c>
      <c r="E46" s="25">
        <f t="shared" si="0"/>
        <v>25.2</v>
      </c>
      <c r="F46" s="38">
        <v>86.4</v>
      </c>
      <c r="G46" s="25">
        <f t="shared" si="6"/>
        <v>51.84</v>
      </c>
      <c r="H46" s="20">
        <f t="shared" si="7"/>
        <v>77.04</v>
      </c>
      <c r="I46" s="42">
        <v>6</v>
      </c>
      <c r="J46" s="42" t="s">
        <v>23</v>
      </c>
      <c r="K46" s="29"/>
    </row>
    <row r="47" s="3" customFormat="1" ht="20" customHeight="1" spans="1:11">
      <c r="A47" s="29" t="s">
        <v>68</v>
      </c>
      <c r="B47" s="29" t="s">
        <v>80</v>
      </c>
      <c r="C47" s="29"/>
      <c r="D47" s="30">
        <v>70</v>
      </c>
      <c r="E47" s="25">
        <f t="shared" si="0"/>
        <v>28</v>
      </c>
      <c r="F47" s="38">
        <v>80.4</v>
      </c>
      <c r="G47" s="25">
        <f t="shared" si="6"/>
        <v>48.24</v>
      </c>
      <c r="H47" s="20">
        <f t="shared" si="7"/>
        <v>76.24</v>
      </c>
      <c r="I47" s="42">
        <v>7</v>
      </c>
      <c r="J47" s="42" t="s">
        <v>23</v>
      </c>
      <c r="K47" s="29"/>
    </row>
    <row r="48" s="3" customFormat="1" ht="20" customHeight="1" spans="1:11">
      <c r="A48" s="29" t="s">
        <v>68</v>
      </c>
      <c r="B48" s="29" t="s">
        <v>81</v>
      </c>
      <c r="C48" s="29"/>
      <c r="D48" s="30">
        <v>65.5</v>
      </c>
      <c r="E48" s="25">
        <f t="shared" si="0"/>
        <v>26.2</v>
      </c>
      <c r="F48" s="38">
        <v>82.8</v>
      </c>
      <c r="G48" s="25">
        <f t="shared" si="6"/>
        <v>49.68</v>
      </c>
      <c r="H48" s="20">
        <f t="shared" si="7"/>
        <v>75.88</v>
      </c>
      <c r="I48" s="42">
        <v>8</v>
      </c>
      <c r="J48" s="42" t="s">
        <v>23</v>
      </c>
      <c r="K48" s="29"/>
    </row>
    <row r="49" s="3" customFormat="1" ht="20" customHeight="1" spans="1:11">
      <c r="A49" s="29" t="s">
        <v>68</v>
      </c>
      <c r="B49" s="29" t="s">
        <v>82</v>
      </c>
      <c r="C49" s="29"/>
      <c r="D49" s="30">
        <v>63.5</v>
      </c>
      <c r="E49" s="25">
        <f t="shared" si="0"/>
        <v>25.4</v>
      </c>
      <c r="F49" s="38">
        <v>82.8</v>
      </c>
      <c r="G49" s="25">
        <f t="shared" si="6"/>
        <v>49.68</v>
      </c>
      <c r="H49" s="20">
        <f t="shared" si="7"/>
        <v>75.08</v>
      </c>
      <c r="I49" s="42">
        <v>9</v>
      </c>
      <c r="J49" s="42" t="s">
        <v>23</v>
      </c>
      <c r="K49" s="29"/>
    </row>
    <row r="50" s="3" customFormat="1" ht="20" customHeight="1" spans="1:11">
      <c r="A50" s="29" t="s">
        <v>68</v>
      </c>
      <c r="B50" s="29" t="s">
        <v>83</v>
      </c>
      <c r="C50" s="29"/>
      <c r="D50" s="30">
        <v>66.5</v>
      </c>
      <c r="E50" s="25">
        <f t="shared" si="0"/>
        <v>26.6</v>
      </c>
      <c r="F50" s="38">
        <v>70.2</v>
      </c>
      <c r="G50" s="25">
        <f t="shared" si="6"/>
        <v>42.12</v>
      </c>
      <c r="H50" s="20">
        <f t="shared" si="7"/>
        <v>68.72</v>
      </c>
      <c r="I50" s="42">
        <v>10</v>
      </c>
      <c r="J50" s="42" t="s">
        <v>23</v>
      </c>
      <c r="K50" s="29"/>
    </row>
    <row r="51" s="3" customFormat="1" ht="20" customHeight="1" spans="1:11">
      <c r="A51" s="29" t="s">
        <v>68</v>
      </c>
      <c r="B51" s="29" t="s">
        <v>84</v>
      </c>
      <c r="C51" s="29"/>
      <c r="D51" s="30">
        <v>63</v>
      </c>
      <c r="E51" s="25">
        <f t="shared" si="0"/>
        <v>25.2</v>
      </c>
      <c r="F51" s="38">
        <v>71.6</v>
      </c>
      <c r="G51" s="25">
        <f t="shared" si="6"/>
        <v>42.96</v>
      </c>
      <c r="H51" s="20">
        <f t="shared" si="7"/>
        <v>68.16</v>
      </c>
      <c r="I51" s="42">
        <v>11</v>
      </c>
      <c r="J51" s="42" t="s">
        <v>23</v>
      </c>
      <c r="K51" s="29"/>
    </row>
    <row r="52" s="3" customFormat="1" ht="20" customHeight="1" spans="1:11">
      <c r="A52" s="29" t="s">
        <v>68</v>
      </c>
      <c r="B52" s="29" t="s">
        <v>85</v>
      </c>
      <c r="C52" s="29"/>
      <c r="D52" s="30">
        <v>72</v>
      </c>
      <c r="E52" s="25">
        <f t="shared" si="0"/>
        <v>28.8</v>
      </c>
      <c r="F52" s="36" t="s">
        <v>33</v>
      </c>
      <c r="G52" s="25"/>
      <c r="H52" s="20"/>
      <c r="I52" s="42"/>
      <c r="J52" s="42" t="s">
        <v>23</v>
      </c>
      <c r="K52" s="29"/>
    </row>
    <row r="53" s="3" customFormat="1" ht="20" customHeight="1" spans="1:11">
      <c r="A53" s="29" t="s">
        <v>68</v>
      </c>
      <c r="B53" s="29" t="s">
        <v>86</v>
      </c>
      <c r="C53" s="29"/>
      <c r="D53" s="30">
        <v>65.5</v>
      </c>
      <c r="E53" s="25">
        <f t="shared" si="0"/>
        <v>26.2</v>
      </c>
      <c r="F53" s="36" t="s">
        <v>33</v>
      </c>
      <c r="G53" s="25"/>
      <c r="H53" s="20"/>
      <c r="I53" s="42"/>
      <c r="J53" s="42" t="s">
        <v>23</v>
      </c>
      <c r="K53" s="29"/>
    </row>
    <row r="54" s="3" customFormat="1" ht="20" customHeight="1" spans="1:11">
      <c r="A54" s="29" t="s">
        <v>68</v>
      </c>
      <c r="B54" s="29" t="s">
        <v>87</v>
      </c>
      <c r="C54" s="29"/>
      <c r="D54" s="30">
        <v>64</v>
      </c>
      <c r="E54" s="25">
        <f t="shared" si="0"/>
        <v>25.6</v>
      </c>
      <c r="F54" s="36" t="s">
        <v>33</v>
      </c>
      <c r="G54" s="25"/>
      <c r="H54" s="20"/>
      <c r="I54" s="42"/>
      <c r="J54" s="42" t="s">
        <v>23</v>
      </c>
      <c r="K54" s="29"/>
    </row>
    <row r="55" s="3" customFormat="1" ht="20" customHeight="1" spans="1:11">
      <c r="A55" s="29" t="s">
        <v>68</v>
      </c>
      <c r="B55" s="29" t="s">
        <v>88</v>
      </c>
      <c r="C55" s="29"/>
      <c r="D55" s="30">
        <v>63</v>
      </c>
      <c r="E55" s="25">
        <f t="shared" si="0"/>
        <v>25.2</v>
      </c>
      <c r="F55" s="36" t="s">
        <v>33</v>
      </c>
      <c r="G55" s="25"/>
      <c r="H55" s="20"/>
      <c r="I55" s="42"/>
      <c r="J55" s="42" t="s">
        <v>23</v>
      </c>
      <c r="K55" s="29"/>
    </row>
    <row r="56" s="2" customFormat="1" ht="20" customHeight="1" spans="1:11">
      <c r="A56" s="9" t="s">
        <v>89</v>
      </c>
      <c r="B56" s="9" t="s">
        <v>90</v>
      </c>
      <c r="C56" s="9" t="s">
        <v>91</v>
      </c>
      <c r="D56" s="10">
        <v>74</v>
      </c>
      <c r="E56" s="23">
        <f t="shared" si="0"/>
        <v>29.6</v>
      </c>
      <c r="F56" s="14">
        <v>87.6</v>
      </c>
      <c r="G56" s="23">
        <f t="shared" ref="G56:G61" si="8">F56*0.6</f>
        <v>52.56</v>
      </c>
      <c r="H56" s="14">
        <f t="shared" ref="H56:H61" si="9">SUM(E56,G56)</f>
        <v>82.16</v>
      </c>
      <c r="I56" s="40">
        <v>1</v>
      </c>
      <c r="J56" s="40" t="s">
        <v>15</v>
      </c>
      <c r="K56" s="13"/>
    </row>
    <row r="57" s="2" customFormat="1" ht="20" customHeight="1" spans="1:11">
      <c r="A57" s="9" t="s">
        <v>89</v>
      </c>
      <c r="B57" s="9" t="s">
        <v>92</v>
      </c>
      <c r="C57" s="9" t="s">
        <v>93</v>
      </c>
      <c r="D57" s="10">
        <v>66.5</v>
      </c>
      <c r="E57" s="23">
        <f t="shared" si="0"/>
        <v>26.6</v>
      </c>
      <c r="F57" s="14">
        <v>90.2</v>
      </c>
      <c r="G57" s="23">
        <f t="shared" si="8"/>
        <v>54.12</v>
      </c>
      <c r="H57" s="14">
        <f t="shared" si="9"/>
        <v>80.72</v>
      </c>
      <c r="I57" s="40">
        <v>2</v>
      </c>
      <c r="J57" s="40" t="s">
        <v>15</v>
      </c>
      <c r="K57" s="13"/>
    </row>
    <row r="58" s="2" customFormat="1" ht="20" customHeight="1" spans="1:11">
      <c r="A58" s="9" t="s">
        <v>89</v>
      </c>
      <c r="B58" s="9" t="s">
        <v>94</v>
      </c>
      <c r="C58" s="9" t="s">
        <v>95</v>
      </c>
      <c r="D58" s="10">
        <v>74.5</v>
      </c>
      <c r="E58" s="23">
        <f t="shared" si="0"/>
        <v>29.8</v>
      </c>
      <c r="F58" s="14">
        <v>83.2</v>
      </c>
      <c r="G58" s="23">
        <f t="shared" si="8"/>
        <v>49.92</v>
      </c>
      <c r="H58" s="14">
        <f t="shared" si="9"/>
        <v>79.72</v>
      </c>
      <c r="I58" s="40">
        <v>3</v>
      </c>
      <c r="J58" s="40" t="s">
        <v>15</v>
      </c>
      <c r="K58" s="13"/>
    </row>
    <row r="59" s="3" customFormat="1" ht="20" customHeight="1" spans="1:11">
      <c r="A59" s="15" t="s">
        <v>89</v>
      </c>
      <c r="B59" s="15" t="s">
        <v>96</v>
      </c>
      <c r="C59" s="15"/>
      <c r="D59" s="16">
        <v>66.5</v>
      </c>
      <c r="E59" s="25">
        <f t="shared" si="0"/>
        <v>26.6</v>
      </c>
      <c r="F59" s="20">
        <v>81.8</v>
      </c>
      <c r="G59" s="25">
        <f t="shared" si="8"/>
        <v>49.08</v>
      </c>
      <c r="H59" s="20">
        <f t="shared" si="9"/>
        <v>75.68</v>
      </c>
      <c r="I59" s="36">
        <v>4</v>
      </c>
      <c r="J59" s="36" t="s">
        <v>23</v>
      </c>
      <c r="K59" s="19"/>
    </row>
    <row r="60" s="3" customFormat="1" ht="20" customHeight="1" spans="1:11">
      <c r="A60" s="15" t="s">
        <v>89</v>
      </c>
      <c r="B60" s="15" t="s">
        <v>97</v>
      </c>
      <c r="C60" s="15"/>
      <c r="D60" s="16">
        <v>64.5</v>
      </c>
      <c r="E60" s="25">
        <f t="shared" si="0"/>
        <v>25.8</v>
      </c>
      <c r="F60" s="20">
        <v>79.8</v>
      </c>
      <c r="G60" s="25">
        <f t="shared" si="8"/>
        <v>47.88</v>
      </c>
      <c r="H60" s="20">
        <f t="shared" si="9"/>
        <v>73.68</v>
      </c>
      <c r="I60" s="36">
        <v>5</v>
      </c>
      <c r="J60" s="36" t="s">
        <v>23</v>
      </c>
      <c r="K60" s="19"/>
    </row>
    <row r="61" s="3" customFormat="1" ht="20" customHeight="1" spans="1:11">
      <c r="A61" s="15" t="s">
        <v>89</v>
      </c>
      <c r="B61" s="15" t="s">
        <v>98</v>
      </c>
      <c r="C61" s="15"/>
      <c r="D61" s="16">
        <v>71</v>
      </c>
      <c r="E61" s="25">
        <f t="shared" si="0"/>
        <v>28.4</v>
      </c>
      <c r="F61" s="20">
        <v>68</v>
      </c>
      <c r="G61" s="25">
        <f t="shared" si="8"/>
        <v>40.8</v>
      </c>
      <c r="H61" s="20">
        <f t="shared" si="9"/>
        <v>69.2</v>
      </c>
      <c r="I61" s="36">
        <v>6</v>
      </c>
      <c r="J61" s="36" t="s">
        <v>23</v>
      </c>
      <c r="K61" s="19"/>
    </row>
    <row r="62" s="3" customFormat="1" ht="20" customHeight="1" spans="1:11">
      <c r="A62" s="15" t="s">
        <v>89</v>
      </c>
      <c r="B62" s="15" t="s">
        <v>99</v>
      </c>
      <c r="C62" s="15"/>
      <c r="D62" s="16">
        <v>77</v>
      </c>
      <c r="E62" s="25">
        <f t="shared" si="0"/>
        <v>30.8</v>
      </c>
      <c r="F62" s="36" t="s">
        <v>33</v>
      </c>
      <c r="G62" s="25"/>
      <c r="H62" s="20"/>
      <c r="I62" s="36"/>
      <c r="J62" s="36" t="s">
        <v>23</v>
      </c>
      <c r="K62" s="19"/>
    </row>
    <row r="63" s="3" customFormat="1" ht="20" customHeight="1" spans="1:11">
      <c r="A63" s="15" t="s">
        <v>89</v>
      </c>
      <c r="B63" s="15" t="s">
        <v>100</v>
      </c>
      <c r="C63" s="15"/>
      <c r="D63" s="16">
        <v>66</v>
      </c>
      <c r="E63" s="25">
        <f t="shared" si="0"/>
        <v>26.4</v>
      </c>
      <c r="F63" s="36" t="s">
        <v>33</v>
      </c>
      <c r="G63" s="25"/>
      <c r="H63" s="20"/>
      <c r="I63" s="36"/>
      <c r="J63" s="36" t="s">
        <v>23</v>
      </c>
      <c r="K63" s="19"/>
    </row>
    <row r="64" s="3" customFormat="1" ht="20" customHeight="1" spans="1:11">
      <c r="A64" s="15" t="s">
        <v>89</v>
      </c>
      <c r="B64" s="15" t="s">
        <v>101</v>
      </c>
      <c r="C64" s="15"/>
      <c r="D64" s="16">
        <v>64.5</v>
      </c>
      <c r="E64" s="25">
        <f t="shared" si="0"/>
        <v>25.8</v>
      </c>
      <c r="F64" s="36" t="s">
        <v>33</v>
      </c>
      <c r="G64" s="25"/>
      <c r="H64" s="20"/>
      <c r="I64" s="36"/>
      <c r="J64" s="36" t="s">
        <v>23</v>
      </c>
      <c r="K64" s="19"/>
    </row>
    <row r="65" s="2" customFormat="1" ht="20" customHeight="1" spans="1:11">
      <c r="A65" s="27" t="s">
        <v>102</v>
      </c>
      <c r="B65" s="27" t="s">
        <v>103</v>
      </c>
      <c r="C65" s="27" t="s">
        <v>104</v>
      </c>
      <c r="D65" s="28">
        <v>76</v>
      </c>
      <c r="E65" s="23">
        <f t="shared" si="0"/>
        <v>30.4</v>
      </c>
      <c r="F65" s="37">
        <v>93.4</v>
      </c>
      <c r="G65" s="23">
        <f t="shared" ref="G65:G72" si="10">F65*0.6</f>
        <v>56.04</v>
      </c>
      <c r="H65" s="14">
        <f t="shared" ref="H65:H72" si="11">SUM(E65,G65)</f>
        <v>86.44</v>
      </c>
      <c r="I65" s="41">
        <v>1</v>
      </c>
      <c r="J65" s="41" t="s">
        <v>15</v>
      </c>
      <c r="K65" s="27"/>
    </row>
    <row r="66" s="2" customFormat="1" ht="20" customHeight="1" spans="1:11">
      <c r="A66" s="27" t="s">
        <v>102</v>
      </c>
      <c r="B66" s="27" t="s">
        <v>105</v>
      </c>
      <c r="C66" s="27" t="s">
        <v>106</v>
      </c>
      <c r="D66" s="28">
        <v>75.5</v>
      </c>
      <c r="E66" s="23">
        <f t="shared" si="0"/>
        <v>30.2</v>
      </c>
      <c r="F66" s="37">
        <v>89.8</v>
      </c>
      <c r="G66" s="23">
        <f t="shared" si="10"/>
        <v>53.88</v>
      </c>
      <c r="H66" s="14">
        <f t="shared" si="11"/>
        <v>84.08</v>
      </c>
      <c r="I66" s="41">
        <v>2</v>
      </c>
      <c r="J66" s="41" t="s">
        <v>15</v>
      </c>
      <c r="K66" s="27"/>
    </row>
    <row r="67" s="2" customFormat="1" ht="20" customHeight="1" spans="1:11">
      <c r="A67" s="27" t="s">
        <v>102</v>
      </c>
      <c r="B67" s="27" t="s">
        <v>107</v>
      </c>
      <c r="C67" s="27" t="s">
        <v>108</v>
      </c>
      <c r="D67" s="28">
        <v>76.5</v>
      </c>
      <c r="E67" s="23">
        <f t="shared" ref="E67:E128" si="12">D67*0.4</f>
        <v>30.6</v>
      </c>
      <c r="F67" s="37">
        <v>89</v>
      </c>
      <c r="G67" s="23">
        <f t="shared" si="10"/>
        <v>53.4</v>
      </c>
      <c r="H67" s="14">
        <f t="shared" si="11"/>
        <v>84</v>
      </c>
      <c r="I67" s="41">
        <v>3</v>
      </c>
      <c r="J67" s="41" t="s">
        <v>15</v>
      </c>
      <c r="K67" s="27"/>
    </row>
    <row r="68" s="3" customFormat="1" ht="20" customHeight="1" spans="1:11">
      <c r="A68" s="29" t="s">
        <v>102</v>
      </c>
      <c r="B68" s="29" t="s">
        <v>109</v>
      </c>
      <c r="C68" s="29"/>
      <c r="D68" s="30">
        <v>73</v>
      </c>
      <c r="E68" s="25">
        <f t="shared" si="12"/>
        <v>29.2</v>
      </c>
      <c r="F68" s="38">
        <v>87.2</v>
      </c>
      <c r="G68" s="25">
        <f t="shared" si="10"/>
        <v>52.32</v>
      </c>
      <c r="H68" s="20">
        <f t="shared" si="11"/>
        <v>81.52</v>
      </c>
      <c r="I68" s="42">
        <v>4</v>
      </c>
      <c r="J68" s="42" t="s">
        <v>23</v>
      </c>
      <c r="K68" s="29"/>
    </row>
    <row r="69" s="3" customFormat="1" ht="20" customHeight="1" spans="1:11">
      <c r="A69" s="29" t="s">
        <v>102</v>
      </c>
      <c r="B69" s="29" t="s">
        <v>110</v>
      </c>
      <c r="C69" s="29"/>
      <c r="D69" s="30">
        <v>76</v>
      </c>
      <c r="E69" s="25">
        <f t="shared" si="12"/>
        <v>30.4</v>
      </c>
      <c r="F69" s="38">
        <v>84.6</v>
      </c>
      <c r="G69" s="25">
        <f t="shared" si="10"/>
        <v>50.76</v>
      </c>
      <c r="H69" s="20">
        <f t="shared" si="11"/>
        <v>81.16</v>
      </c>
      <c r="I69" s="42">
        <v>5</v>
      </c>
      <c r="J69" s="42" t="s">
        <v>23</v>
      </c>
      <c r="K69" s="29"/>
    </row>
    <row r="70" s="3" customFormat="1" ht="20" customHeight="1" spans="1:11">
      <c r="A70" s="29" t="s">
        <v>102</v>
      </c>
      <c r="B70" s="29" t="s">
        <v>111</v>
      </c>
      <c r="C70" s="29"/>
      <c r="D70" s="30">
        <v>73</v>
      </c>
      <c r="E70" s="25">
        <f t="shared" si="12"/>
        <v>29.2</v>
      </c>
      <c r="F70" s="38">
        <v>83.4</v>
      </c>
      <c r="G70" s="25">
        <f t="shared" si="10"/>
        <v>50.04</v>
      </c>
      <c r="H70" s="20">
        <f t="shared" si="11"/>
        <v>79.24</v>
      </c>
      <c r="I70" s="42">
        <v>6</v>
      </c>
      <c r="J70" s="42" t="s">
        <v>23</v>
      </c>
      <c r="K70" s="29"/>
    </row>
    <row r="71" s="3" customFormat="1" ht="20" customHeight="1" spans="1:11">
      <c r="A71" s="29" t="s">
        <v>102</v>
      </c>
      <c r="B71" s="29" t="s">
        <v>112</v>
      </c>
      <c r="C71" s="29"/>
      <c r="D71" s="30">
        <v>73.5</v>
      </c>
      <c r="E71" s="25">
        <f t="shared" si="12"/>
        <v>29.4</v>
      </c>
      <c r="F71" s="38">
        <v>79.8</v>
      </c>
      <c r="G71" s="25">
        <f t="shared" si="10"/>
        <v>47.88</v>
      </c>
      <c r="H71" s="20">
        <f t="shared" si="11"/>
        <v>77.28</v>
      </c>
      <c r="I71" s="42">
        <v>7</v>
      </c>
      <c r="J71" s="42" t="s">
        <v>23</v>
      </c>
      <c r="K71" s="29"/>
    </row>
    <row r="72" s="3" customFormat="1" ht="20" customHeight="1" spans="1:11">
      <c r="A72" s="29" t="s">
        <v>102</v>
      </c>
      <c r="B72" s="29" t="s">
        <v>113</v>
      </c>
      <c r="C72" s="29"/>
      <c r="D72" s="30">
        <v>73.5</v>
      </c>
      <c r="E72" s="25">
        <f t="shared" si="12"/>
        <v>29.4</v>
      </c>
      <c r="F72" s="38">
        <v>79.8</v>
      </c>
      <c r="G72" s="25">
        <f t="shared" si="10"/>
        <v>47.88</v>
      </c>
      <c r="H72" s="20">
        <f t="shared" si="11"/>
        <v>77.28</v>
      </c>
      <c r="I72" s="42">
        <v>7</v>
      </c>
      <c r="J72" s="42" t="s">
        <v>23</v>
      </c>
      <c r="K72" s="29"/>
    </row>
    <row r="73" s="3" customFormat="1" ht="20" customHeight="1" spans="1:11">
      <c r="A73" s="29" t="s">
        <v>102</v>
      </c>
      <c r="B73" s="29" t="s">
        <v>114</v>
      </c>
      <c r="C73" s="29"/>
      <c r="D73" s="30">
        <v>74.5</v>
      </c>
      <c r="E73" s="25">
        <f t="shared" si="12"/>
        <v>29.8</v>
      </c>
      <c r="F73" s="36" t="s">
        <v>33</v>
      </c>
      <c r="G73" s="25"/>
      <c r="H73" s="20"/>
      <c r="I73" s="42"/>
      <c r="J73" s="42" t="s">
        <v>23</v>
      </c>
      <c r="K73" s="29"/>
    </row>
    <row r="74" s="2" customFormat="1" ht="20" customHeight="1" spans="1:11">
      <c r="A74" s="9" t="s">
        <v>115</v>
      </c>
      <c r="B74" s="9" t="s">
        <v>116</v>
      </c>
      <c r="C74" s="9" t="s">
        <v>117</v>
      </c>
      <c r="D74" s="10">
        <v>81.5</v>
      </c>
      <c r="E74" s="23">
        <f t="shared" si="12"/>
        <v>32.6</v>
      </c>
      <c r="F74" s="14">
        <v>88.6</v>
      </c>
      <c r="G74" s="23">
        <f t="shared" ref="G74:G86" si="13">F74*0.6</f>
        <v>53.16</v>
      </c>
      <c r="H74" s="14">
        <f t="shared" ref="H74:H86" si="14">SUM(E74,G74)</f>
        <v>85.76</v>
      </c>
      <c r="I74" s="40">
        <v>1</v>
      </c>
      <c r="J74" s="40" t="s">
        <v>15</v>
      </c>
      <c r="K74" s="13"/>
    </row>
    <row r="75" s="2" customFormat="1" ht="20" customHeight="1" spans="1:11">
      <c r="A75" s="9" t="s">
        <v>115</v>
      </c>
      <c r="B75" s="9" t="s">
        <v>118</v>
      </c>
      <c r="C75" s="9" t="s">
        <v>119</v>
      </c>
      <c r="D75" s="10">
        <v>76.5</v>
      </c>
      <c r="E75" s="23">
        <f t="shared" si="12"/>
        <v>30.6</v>
      </c>
      <c r="F75" s="14">
        <v>91</v>
      </c>
      <c r="G75" s="23">
        <f t="shared" si="13"/>
        <v>54.6</v>
      </c>
      <c r="H75" s="14">
        <f t="shared" si="14"/>
        <v>85.2</v>
      </c>
      <c r="I75" s="40">
        <v>2</v>
      </c>
      <c r="J75" s="40" t="s">
        <v>15</v>
      </c>
      <c r="K75" s="13"/>
    </row>
    <row r="76" s="2" customFormat="1" ht="20" customHeight="1" spans="1:11">
      <c r="A76" s="9" t="s">
        <v>115</v>
      </c>
      <c r="B76" s="9" t="s">
        <v>120</v>
      </c>
      <c r="C76" s="9" t="s">
        <v>121</v>
      </c>
      <c r="D76" s="10">
        <v>72</v>
      </c>
      <c r="E76" s="23">
        <f t="shared" si="12"/>
        <v>28.8</v>
      </c>
      <c r="F76" s="14">
        <v>89.6</v>
      </c>
      <c r="G76" s="23">
        <f t="shared" si="13"/>
        <v>53.76</v>
      </c>
      <c r="H76" s="14">
        <f t="shared" si="14"/>
        <v>82.56</v>
      </c>
      <c r="I76" s="40">
        <v>3</v>
      </c>
      <c r="J76" s="40" t="s">
        <v>15</v>
      </c>
      <c r="K76" s="13"/>
    </row>
    <row r="77" s="2" customFormat="1" ht="20" customHeight="1" spans="1:11">
      <c r="A77" s="9" t="s">
        <v>115</v>
      </c>
      <c r="B77" s="9" t="s">
        <v>122</v>
      </c>
      <c r="C77" s="9" t="s">
        <v>123</v>
      </c>
      <c r="D77" s="10">
        <v>74</v>
      </c>
      <c r="E77" s="23">
        <f t="shared" si="12"/>
        <v>29.6</v>
      </c>
      <c r="F77" s="14">
        <v>87.8</v>
      </c>
      <c r="G77" s="23">
        <f t="shared" si="13"/>
        <v>52.68</v>
      </c>
      <c r="H77" s="14">
        <f t="shared" si="14"/>
        <v>82.28</v>
      </c>
      <c r="I77" s="40">
        <v>4</v>
      </c>
      <c r="J77" s="40" t="s">
        <v>15</v>
      </c>
      <c r="K77" s="13"/>
    </row>
    <row r="78" s="2" customFormat="1" ht="20" customHeight="1" spans="1:11">
      <c r="A78" s="9" t="s">
        <v>115</v>
      </c>
      <c r="B78" s="9" t="s">
        <v>124</v>
      </c>
      <c r="C78" s="9" t="s">
        <v>125</v>
      </c>
      <c r="D78" s="10">
        <v>78</v>
      </c>
      <c r="E78" s="23">
        <f t="shared" si="12"/>
        <v>31.2</v>
      </c>
      <c r="F78" s="14">
        <v>84.6</v>
      </c>
      <c r="G78" s="23">
        <f t="shared" si="13"/>
        <v>50.76</v>
      </c>
      <c r="H78" s="14">
        <f t="shared" si="14"/>
        <v>81.96</v>
      </c>
      <c r="I78" s="40">
        <v>5</v>
      </c>
      <c r="J78" s="40" t="s">
        <v>15</v>
      </c>
      <c r="K78" s="13"/>
    </row>
    <row r="79" s="3" customFormat="1" ht="20" customHeight="1" spans="1:11">
      <c r="A79" s="15" t="s">
        <v>115</v>
      </c>
      <c r="B79" s="15" t="s">
        <v>126</v>
      </c>
      <c r="C79" s="15"/>
      <c r="D79" s="16">
        <v>72</v>
      </c>
      <c r="E79" s="25">
        <f t="shared" si="12"/>
        <v>28.8</v>
      </c>
      <c r="F79" s="20">
        <v>86.4</v>
      </c>
      <c r="G79" s="25">
        <f t="shared" si="13"/>
        <v>51.84</v>
      </c>
      <c r="H79" s="20">
        <f t="shared" si="14"/>
        <v>80.64</v>
      </c>
      <c r="I79" s="36">
        <v>6</v>
      </c>
      <c r="J79" s="36" t="s">
        <v>23</v>
      </c>
      <c r="K79" s="19"/>
    </row>
    <row r="80" s="3" customFormat="1" ht="20" customHeight="1" spans="1:11">
      <c r="A80" s="15" t="s">
        <v>115</v>
      </c>
      <c r="B80" s="15" t="s">
        <v>127</v>
      </c>
      <c r="C80" s="15"/>
      <c r="D80" s="16">
        <v>72.5</v>
      </c>
      <c r="E80" s="25">
        <f t="shared" si="12"/>
        <v>29</v>
      </c>
      <c r="F80" s="20">
        <v>85.8</v>
      </c>
      <c r="G80" s="25">
        <f t="shared" si="13"/>
        <v>51.48</v>
      </c>
      <c r="H80" s="20">
        <f t="shared" si="14"/>
        <v>80.48</v>
      </c>
      <c r="I80" s="36">
        <v>7</v>
      </c>
      <c r="J80" s="36" t="s">
        <v>23</v>
      </c>
      <c r="K80" s="19"/>
    </row>
    <row r="81" s="3" customFormat="1" ht="20" customHeight="1" spans="1:11">
      <c r="A81" s="15" t="s">
        <v>115</v>
      </c>
      <c r="B81" s="15" t="s">
        <v>128</v>
      </c>
      <c r="C81" s="15"/>
      <c r="D81" s="16">
        <v>73.5</v>
      </c>
      <c r="E81" s="25">
        <f t="shared" si="12"/>
        <v>29.4</v>
      </c>
      <c r="F81" s="20">
        <v>84.8</v>
      </c>
      <c r="G81" s="25">
        <f t="shared" si="13"/>
        <v>50.88</v>
      </c>
      <c r="H81" s="20">
        <f t="shared" si="14"/>
        <v>80.28</v>
      </c>
      <c r="I81" s="36">
        <v>8</v>
      </c>
      <c r="J81" s="36" t="s">
        <v>23</v>
      </c>
      <c r="K81" s="19"/>
    </row>
    <row r="82" s="3" customFormat="1" ht="20" customHeight="1" spans="1:11">
      <c r="A82" s="15" t="s">
        <v>115</v>
      </c>
      <c r="B82" s="15" t="s">
        <v>129</v>
      </c>
      <c r="C82" s="15"/>
      <c r="D82" s="16">
        <v>74.5</v>
      </c>
      <c r="E82" s="25">
        <f t="shared" si="12"/>
        <v>29.8</v>
      </c>
      <c r="F82" s="20">
        <v>81</v>
      </c>
      <c r="G82" s="25">
        <f t="shared" si="13"/>
        <v>48.6</v>
      </c>
      <c r="H82" s="20">
        <f t="shared" si="14"/>
        <v>78.4</v>
      </c>
      <c r="I82" s="36">
        <v>9</v>
      </c>
      <c r="J82" s="36" t="s">
        <v>23</v>
      </c>
      <c r="K82" s="19"/>
    </row>
    <row r="83" s="3" customFormat="1" ht="20" customHeight="1" spans="1:11">
      <c r="A83" s="15" t="s">
        <v>115</v>
      </c>
      <c r="B83" s="15" t="s">
        <v>130</v>
      </c>
      <c r="C83" s="15"/>
      <c r="D83" s="16">
        <v>77.5</v>
      </c>
      <c r="E83" s="25">
        <f t="shared" si="12"/>
        <v>31</v>
      </c>
      <c r="F83" s="20">
        <v>79</v>
      </c>
      <c r="G83" s="25">
        <f t="shared" si="13"/>
        <v>47.4</v>
      </c>
      <c r="H83" s="20">
        <f t="shared" si="14"/>
        <v>78.4</v>
      </c>
      <c r="I83" s="36">
        <v>10</v>
      </c>
      <c r="J83" s="36" t="s">
        <v>23</v>
      </c>
      <c r="K83" s="19"/>
    </row>
    <row r="84" s="3" customFormat="1" ht="20" customHeight="1" spans="1:11">
      <c r="A84" s="15" t="s">
        <v>115</v>
      </c>
      <c r="B84" s="15" t="s">
        <v>131</v>
      </c>
      <c r="C84" s="15"/>
      <c r="D84" s="16">
        <v>72.5</v>
      </c>
      <c r="E84" s="25">
        <f t="shared" si="12"/>
        <v>29</v>
      </c>
      <c r="F84" s="20">
        <v>78.2</v>
      </c>
      <c r="G84" s="25">
        <f t="shared" si="13"/>
        <v>46.92</v>
      </c>
      <c r="H84" s="20">
        <f t="shared" si="14"/>
        <v>75.92</v>
      </c>
      <c r="I84" s="36">
        <v>11</v>
      </c>
      <c r="J84" s="36" t="s">
        <v>23</v>
      </c>
      <c r="K84" s="19"/>
    </row>
    <row r="85" s="3" customFormat="1" ht="20" customHeight="1" spans="1:11">
      <c r="A85" s="15" t="s">
        <v>115</v>
      </c>
      <c r="B85" s="15" t="s">
        <v>132</v>
      </c>
      <c r="C85" s="15"/>
      <c r="D85" s="16">
        <v>75.5</v>
      </c>
      <c r="E85" s="25">
        <f t="shared" si="12"/>
        <v>30.2</v>
      </c>
      <c r="F85" s="20">
        <v>72.4</v>
      </c>
      <c r="G85" s="25">
        <f t="shared" si="13"/>
        <v>43.44</v>
      </c>
      <c r="H85" s="20">
        <f t="shared" si="14"/>
        <v>73.64</v>
      </c>
      <c r="I85" s="36">
        <v>12</v>
      </c>
      <c r="J85" s="36" t="s">
        <v>23</v>
      </c>
      <c r="K85" s="19"/>
    </row>
    <row r="86" s="3" customFormat="1" ht="20" customHeight="1" spans="1:11">
      <c r="A86" s="15" t="s">
        <v>115</v>
      </c>
      <c r="B86" s="15" t="s">
        <v>133</v>
      </c>
      <c r="C86" s="15"/>
      <c r="D86" s="16">
        <v>73.5</v>
      </c>
      <c r="E86" s="25">
        <f t="shared" si="12"/>
        <v>29.4</v>
      </c>
      <c r="F86" s="20">
        <v>69.8</v>
      </c>
      <c r="G86" s="25">
        <f t="shared" si="13"/>
        <v>41.88</v>
      </c>
      <c r="H86" s="20">
        <f t="shared" si="14"/>
        <v>71.28</v>
      </c>
      <c r="I86" s="36">
        <v>13</v>
      </c>
      <c r="J86" s="36" t="s">
        <v>23</v>
      </c>
      <c r="K86" s="19"/>
    </row>
    <row r="87" s="3" customFormat="1" ht="20" customHeight="1" spans="1:11">
      <c r="A87" s="15" t="s">
        <v>115</v>
      </c>
      <c r="B87" s="15" t="s">
        <v>134</v>
      </c>
      <c r="C87" s="15"/>
      <c r="D87" s="16">
        <v>76</v>
      </c>
      <c r="E87" s="25">
        <f t="shared" si="12"/>
        <v>30.4</v>
      </c>
      <c r="F87" s="36" t="s">
        <v>33</v>
      </c>
      <c r="G87" s="25"/>
      <c r="H87" s="20"/>
      <c r="I87" s="36"/>
      <c r="J87" s="36" t="s">
        <v>23</v>
      </c>
      <c r="K87" s="19"/>
    </row>
    <row r="88" s="3" customFormat="1" ht="20" customHeight="1" spans="1:11">
      <c r="A88" s="15" t="s">
        <v>115</v>
      </c>
      <c r="B88" s="15" t="s">
        <v>135</v>
      </c>
      <c r="C88" s="15"/>
      <c r="D88" s="16">
        <v>74.5</v>
      </c>
      <c r="E88" s="25">
        <f t="shared" si="12"/>
        <v>29.8</v>
      </c>
      <c r="F88" s="36" t="s">
        <v>33</v>
      </c>
      <c r="G88" s="25"/>
      <c r="H88" s="20"/>
      <c r="I88" s="36"/>
      <c r="J88" s="36" t="s">
        <v>23</v>
      </c>
      <c r="K88" s="19"/>
    </row>
    <row r="89" s="3" customFormat="1" ht="20" customHeight="1" spans="1:11">
      <c r="A89" s="15" t="s">
        <v>115</v>
      </c>
      <c r="B89" s="15" t="s">
        <v>136</v>
      </c>
      <c r="C89" s="15"/>
      <c r="D89" s="16">
        <v>73.5</v>
      </c>
      <c r="E89" s="25">
        <f t="shared" si="12"/>
        <v>29.4</v>
      </c>
      <c r="F89" s="36" t="s">
        <v>33</v>
      </c>
      <c r="G89" s="25"/>
      <c r="H89" s="20"/>
      <c r="I89" s="36"/>
      <c r="J89" s="36" t="s">
        <v>23</v>
      </c>
      <c r="K89" s="19"/>
    </row>
    <row r="90" s="3" customFormat="1" ht="20" customHeight="1" spans="1:11">
      <c r="A90" s="15" t="s">
        <v>115</v>
      </c>
      <c r="B90" s="15" t="s">
        <v>137</v>
      </c>
      <c r="C90" s="15"/>
      <c r="D90" s="16">
        <v>72</v>
      </c>
      <c r="E90" s="25">
        <f t="shared" si="12"/>
        <v>28.8</v>
      </c>
      <c r="F90" s="36" t="s">
        <v>33</v>
      </c>
      <c r="G90" s="25"/>
      <c r="H90" s="20"/>
      <c r="I90" s="36"/>
      <c r="J90" s="36" t="s">
        <v>23</v>
      </c>
      <c r="K90" s="19"/>
    </row>
    <row r="91" s="2" customFormat="1" ht="20" customHeight="1" spans="1:11">
      <c r="A91" s="27" t="s">
        <v>138</v>
      </c>
      <c r="B91" s="27" t="s">
        <v>139</v>
      </c>
      <c r="C91" s="27" t="s">
        <v>140</v>
      </c>
      <c r="D91" s="28">
        <v>71.5</v>
      </c>
      <c r="E91" s="23">
        <f t="shared" si="12"/>
        <v>28.6</v>
      </c>
      <c r="F91" s="37">
        <v>75.7</v>
      </c>
      <c r="G91" s="23">
        <f>F91*0.6</f>
        <v>45.42</v>
      </c>
      <c r="H91" s="27">
        <f>SUM(E91,G91)</f>
        <v>74.02</v>
      </c>
      <c r="I91" s="41">
        <v>1</v>
      </c>
      <c r="J91" s="41" t="s">
        <v>15</v>
      </c>
      <c r="K91" s="27"/>
    </row>
    <row r="92" s="2" customFormat="1" ht="20" customHeight="1" spans="1:11">
      <c r="A92" s="27" t="s">
        <v>138</v>
      </c>
      <c r="B92" s="27" t="s">
        <v>141</v>
      </c>
      <c r="C92" s="27" t="s">
        <v>142</v>
      </c>
      <c r="D92" s="28">
        <v>70.5</v>
      </c>
      <c r="E92" s="23">
        <f t="shared" si="12"/>
        <v>28.2</v>
      </c>
      <c r="F92" s="37">
        <v>73.1</v>
      </c>
      <c r="G92" s="23">
        <f>F92*0.6</f>
        <v>43.86</v>
      </c>
      <c r="H92" s="27">
        <f>SUM(E92,G92)</f>
        <v>72.06</v>
      </c>
      <c r="I92" s="41">
        <v>2</v>
      </c>
      <c r="J92" s="41" t="s">
        <v>15</v>
      </c>
      <c r="K92" s="27"/>
    </row>
    <row r="93" s="3" customFormat="1" ht="20" customHeight="1" spans="1:11">
      <c r="A93" s="29" t="s">
        <v>138</v>
      </c>
      <c r="B93" s="29" t="s">
        <v>143</v>
      </c>
      <c r="C93" s="29"/>
      <c r="D93" s="30">
        <v>76</v>
      </c>
      <c r="E93" s="25">
        <f t="shared" si="12"/>
        <v>30.4</v>
      </c>
      <c r="F93" s="42" t="s">
        <v>33</v>
      </c>
      <c r="G93" s="25"/>
      <c r="H93" s="29"/>
      <c r="I93" s="42"/>
      <c r="J93" s="42" t="s">
        <v>23</v>
      </c>
      <c r="K93" s="29"/>
    </row>
    <row r="94" s="3" customFormat="1" ht="20" customHeight="1" spans="1:11">
      <c r="A94" s="29" t="s">
        <v>138</v>
      </c>
      <c r="B94" s="29" t="s">
        <v>144</v>
      </c>
      <c r="C94" s="29"/>
      <c r="D94" s="30">
        <v>73.5</v>
      </c>
      <c r="E94" s="25">
        <f t="shared" si="12"/>
        <v>29.4</v>
      </c>
      <c r="F94" s="42" t="s">
        <v>33</v>
      </c>
      <c r="G94" s="25"/>
      <c r="H94" s="29"/>
      <c r="I94" s="42"/>
      <c r="J94" s="42" t="s">
        <v>23</v>
      </c>
      <c r="K94" s="29"/>
    </row>
    <row r="95" s="3" customFormat="1" ht="20" customHeight="1" spans="1:11">
      <c r="A95" s="29" t="s">
        <v>138</v>
      </c>
      <c r="B95" s="29" t="s">
        <v>145</v>
      </c>
      <c r="C95" s="29"/>
      <c r="D95" s="30">
        <v>73</v>
      </c>
      <c r="E95" s="25">
        <f t="shared" si="12"/>
        <v>29.2</v>
      </c>
      <c r="F95" s="42" t="s">
        <v>33</v>
      </c>
      <c r="G95" s="25"/>
      <c r="H95" s="29"/>
      <c r="I95" s="42"/>
      <c r="J95" s="42" t="s">
        <v>23</v>
      </c>
      <c r="K95" s="29"/>
    </row>
    <row r="96" s="3" customFormat="1" ht="20" customHeight="1" spans="1:11">
      <c r="A96" s="29" t="s">
        <v>138</v>
      </c>
      <c r="B96" s="29" t="s">
        <v>146</v>
      </c>
      <c r="C96" s="29"/>
      <c r="D96" s="30">
        <v>72.5</v>
      </c>
      <c r="E96" s="25">
        <f t="shared" si="12"/>
        <v>29</v>
      </c>
      <c r="F96" s="42" t="s">
        <v>33</v>
      </c>
      <c r="G96" s="25"/>
      <c r="H96" s="29"/>
      <c r="I96" s="42"/>
      <c r="J96" s="42" t="s">
        <v>23</v>
      </c>
      <c r="K96" s="29"/>
    </row>
    <row r="97" s="2" customFormat="1" ht="20" customHeight="1" spans="1:11">
      <c r="A97" s="9" t="s">
        <v>147</v>
      </c>
      <c r="B97" s="9" t="s">
        <v>148</v>
      </c>
      <c r="C97" s="9" t="s">
        <v>149</v>
      </c>
      <c r="D97" s="10">
        <v>74</v>
      </c>
      <c r="E97" s="23">
        <f t="shared" si="12"/>
        <v>29.6</v>
      </c>
      <c r="F97" s="14">
        <v>86.1</v>
      </c>
      <c r="G97" s="23">
        <f t="shared" ref="G97:G109" si="15">F97*0.6</f>
        <v>51.66</v>
      </c>
      <c r="H97" s="14">
        <f t="shared" ref="H97:H109" si="16">SUM(E97,G97)</f>
        <v>81.26</v>
      </c>
      <c r="I97" s="40">
        <v>1</v>
      </c>
      <c r="J97" s="40" t="s">
        <v>15</v>
      </c>
      <c r="K97" s="13"/>
    </row>
    <row r="98" s="2" customFormat="1" ht="20" customHeight="1" spans="1:11">
      <c r="A98" s="9" t="s">
        <v>147</v>
      </c>
      <c r="B98" s="9" t="s">
        <v>150</v>
      </c>
      <c r="C98" s="9" t="s">
        <v>151</v>
      </c>
      <c r="D98" s="10">
        <v>72</v>
      </c>
      <c r="E98" s="23">
        <f t="shared" si="12"/>
        <v>28.8</v>
      </c>
      <c r="F98" s="14">
        <v>85.1</v>
      </c>
      <c r="G98" s="23">
        <f t="shared" si="15"/>
        <v>51.06</v>
      </c>
      <c r="H98" s="14">
        <f t="shared" si="16"/>
        <v>79.86</v>
      </c>
      <c r="I98" s="40">
        <v>2</v>
      </c>
      <c r="J98" s="40" t="s">
        <v>15</v>
      </c>
      <c r="K98" s="13"/>
    </row>
    <row r="99" s="3" customFormat="1" ht="20" customHeight="1" spans="1:11">
      <c r="A99" s="15" t="s">
        <v>147</v>
      </c>
      <c r="B99" s="15" t="s">
        <v>152</v>
      </c>
      <c r="C99" s="15"/>
      <c r="D99" s="16">
        <v>75</v>
      </c>
      <c r="E99" s="25">
        <f t="shared" si="12"/>
        <v>30</v>
      </c>
      <c r="F99" s="20">
        <v>82.1</v>
      </c>
      <c r="G99" s="25">
        <f t="shared" si="15"/>
        <v>49.26</v>
      </c>
      <c r="H99" s="20">
        <f t="shared" si="16"/>
        <v>79.26</v>
      </c>
      <c r="I99" s="36">
        <v>3</v>
      </c>
      <c r="J99" s="36" t="s">
        <v>23</v>
      </c>
      <c r="K99" s="19"/>
    </row>
    <row r="100" s="3" customFormat="1" ht="20" customHeight="1" spans="1:11">
      <c r="A100" s="15" t="s">
        <v>147</v>
      </c>
      <c r="B100" s="15" t="s">
        <v>153</v>
      </c>
      <c r="C100" s="15"/>
      <c r="D100" s="16">
        <v>73.5</v>
      </c>
      <c r="E100" s="25">
        <f t="shared" si="12"/>
        <v>29.4</v>
      </c>
      <c r="F100" s="20">
        <v>80.3</v>
      </c>
      <c r="G100" s="25">
        <f t="shared" si="15"/>
        <v>48.18</v>
      </c>
      <c r="H100" s="20">
        <f t="shared" si="16"/>
        <v>77.58</v>
      </c>
      <c r="I100" s="36">
        <v>4</v>
      </c>
      <c r="J100" s="36" t="s">
        <v>23</v>
      </c>
      <c r="K100" s="19"/>
    </row>
    <row r="101" s="3" customFormat="1" ht="20" customHeight="1" spans="1:11">
      <c r="A101" s="15" t="s">
        <v>147</v>
      </c>
      <c r="B101" s="15" t="s">
        <v>154</v>
      </c>
      <c r="C101" s="15"/>
      <c r="D101" s="16">
        <v>70</v>
      </c>
      <c r="E101" s="25">
        <f t="shared" si="12"/>
        <v>28</v>
      </c>
      <c r="F101" s="20">
        <v>79.3</v>
      </c>
      <c r="G101" s="25">
        <f t="shared" si="15"/>
        <v>47.58</v>
      </c>
      <c r="H101" s="20">
        <f t="shared" si="16"/>
        <v>75.58</v>
      </c>
      <c r="I101" s="36">
        <v>5</v>
      </c>
      <c r="J101" s="36" t="s">
        <v>23</v>
      </c>
      <c r="K101" s="19"/>
    </row>
    <row r="102" s="3" customFormat="1" ht="20" customHeight="1" spans="1:11">
      <c r="A102" s="15" t="s">
        <v>147</v>
      </c>
      <c r="B102" s="15" t="s">
        <v>155</v>
      </c>
      <c r="C102" s="15"/>
      <c r="D102" s="16">
        <v>73</v>
      </c>
      <c r="E102" s="25">
        <f t="shared" si="12"/>
        <v>29.2</v>
      </c>
      <c r="F102" s="20">
        <v>65.9</v>
      </c>
      <c r="G102" s="25">
        <f t="shared" si="15"/>
        <v>39.54</v>
      </c>
      <c r="H102" s="20">
        <f t="shared" si="16"/>
        <v>68.74</v>
      </c>
      <c r="I102" s="36">
        <v>6</v>
      </c>
      <c r="J102" s="36" t="s">
        <v>23</v>
      </c>
      <c r="K102" s="19"/>
    </row>
    <row r="103" s="2" customFormat="1" ht="20" customHeight="1" spans="1:11">
      <c r="A103" s="27" t="s">
        <v>156</v>
      </c>
      <c r="B103" s="27" t="s">
        <v>157</v>
      </c>
      <c r="C103" s="27" t="s">
        <v>158</v>
      </c>
      <c r="D103" s="28">
        <v>74.5</v>
      </c>
      <c r="E103" s="23">
        <f t="shared" si="12"/>
        <v>29.8</v>
      </c>
      <c r="F103" s="37">
        <v>90.32</v>
      </c>
      <c r="G103" s="23">
        <f t="shared" si="15"/>
        <v>54.192</v>
      </c>
      <c r="H103" s="37">
        <f t="shared" si="16"/>
        <v>83.992</v>
      </c>
      <c r="I103" s="41">
        <v>1</v>
      </c>
      <c r="J103" s="41" t="s">
        <v>15</v>
      </c>
      <c r="K103" s="37"/>
    </row>
    <row r="104" s="2" customFormat="1" ht="20" customHeight="1" spans="1:11">
      <c r="A104" s="27" t="s">
        <v>156</v>
      </c>
      <c r="B104" s="27" t="s">
        <v>159</v>
      </c>
      <c r="C104" s="27" t="s">
        <v>160</v>
      </c>
      <c r="D104" s="28">
        <v>73</v>
      </c>
      <c r="E104" s="23">
        <f t="shared" si="12"/>
        <v>29.2</v>
      </c>
      <c r="F104" s="37">
        <v>88.48</v>
      </c>
      <c r="G104" s="23">
        <f t="shared" si="15"/>
        <v>53.088</v>
      </c>
      <c r="H104" s="37">
        <f t="shared" si="16"/>
        <v>82.288</v>
      </c>
      <c r="I104" s="41">
        <v>2</v>
      </c>
      <c r="J104" s="41" t="s">
        <v>15</v>
      </c>
      <c r="K104" s="37"/>
    </row>
    <row r="105" s="2" customFormat="1" ht="20" customHeight="1" spans="1:11">
      <c r="A105" s="27" t="s">
        <v>156</v>
      </c>
      <c r="B105" s="27" t="s">
        <v>161</v>
      </c>
      <c r="C105" s="27" t="s">
        <v>162</v>
      </c>
      <c r="D105" s="28">
        <v>74.5</v>
      </c>
      <c r="E105" s="23">
        <f t="shared" si="12"/>
        <v>29.8</v>
      </c>
      <c r="F105" s="37">
        <v>82.88</v>
      </c>
      <c r="G105" s="23">
        <f t="shared" si="15"/>
        <v>49.728</v>
      </c>
      <c r="H105" s="37">
        <f t="shared" si="16"/>
        <v>79.528</v>
      </c>
      <c r="I105" s="41">
        <v>3</v>
      </c>
      <c r="J105" s="41" t="s">
        <v>15</v>
      </c>
      <c r="K105" s="37"/>
    </row>
    <row r="106" s="3" customFormat="1" ht="20" customHeight="1" spans="1:11">
      <c r="A106" s="29" t="s">
        <v>156</v>
      </c>
      <c r="B106" s="29" t="s">
        <v>163</v>
      </c>
      <c r="C106" s="29"/>
      <c r="D106" s="30">
        <v>73.5</v>
      </c>
      <c r="E106" s="25">
        <f t="shared" si="12"/>
        <v>29.4</v>
      </c>
      <c r="F106" s="38">
        <v>83.04</v>
      </c>
      <c r="G106" s="25">
        <f t="shared" si="15"/>
        <v>49.824</v>
      </c>
      <c r="H106" s="38">
        <f t="shared" si="16"/>
        <v>79.224</v>
      </c>
      <c r="I106" s="42">
        <v>4</v>
      </c>
      <c r="J106" s="42" t="s">
        <v>23</v>
      </c>
      <c r="K106" s="38"/>
    </row>
    <row r="107" s="3" customFormat="1" ht="20" customHeight="1" spans="1:11">
      <c r="A107" s="29" t="s">
        <v>156</v>
      </c>
      <c r="B107" s="29" t="s">
        <v>164</v>
      </c>
      <c r="C107" s="29"/>
      <c r="D107" s="30">
        <v>79</v>
      </c>
      <c r="E107" s="25">
        <f t="shared" si="12"/>
        <v>31.6</v>
      </c>
      <c r="F107" s="38">
        <v>78.76</v>
      </c>
      <c r="G107" s="25">
        <f t="shared" si="15"/>
        <v>47.256</v>
      </c>
      <c r="H107" s="38">
        <f t="shared" si="16"/>
        <v>78.856</v>
      </c>
      <c r="I107" s="42">
        <v>5</v>
      </c>
      <c r="J107" s="42" t="s">
        <v>23</v>
      </c>
      <c r="K107" s="38"/>
    </row>
    <row r="108" s="3" customFormat="1" ht="20" customHeight="1" spans="1:11">
      <c r="A108" s="29" t="s">
        <v>156</v>
      </c>
      <c r="B108" s="29" t="s">
        <v>165</v>
      </c>
      <c r="C108" s="29"/>
      <c r="D108" s="30">
        <v>72.5</v>
      </c>
      <c r="E108" s="25">
        <f t="shared" si="12"/>
        <v>29</v>
      </c>
      <c r="F108" s="38">
        <v>74.64</v>
      </c>
      <c r="G108" s="25">
        <f t="shared" si="15"/>
        <v>44.784</v>
      </c>
      <c r="H108" s="38">
        <f t="shared" si="16"/>
        <v>73.784</v>
      </c>
      <c r="I108" s="42">
        <v>6</v>
      </c>
      <c r="J108" s="42" t="s">
        <v>23</v>
      </c>
      <c r="K108" s="38"/>
    </row>
    <row r="109" s="3" customFormat="1" ht="20" customHeight="1" spans="1:11">
      <c r="A109" s="29" t="s">
        <v>156</v>
      </c>
      <c r="B109" s="29" t="s">
        <v>166</v>
      </c>
      <c r="C109" s="29"/>
      <c r="D109" s="30">
        <v>73.5</v>
      </c>
      <c r="E109" s="25">
        <f t="shared" si="12"/>
        <v>29.4</v>
      </c>
      <c r="F109" s="38">
        <v>71.12</v>
      </c>
      <c r="G109" s="25">
        <f t="shared" si="15"/>
        <v>42.672</v>
      </c>
      <c r="H109" s="38">
        <f t="shared" si="16"/>
        <v>72.072</v>
      </c>
      <c r="I109" s="42">
        <v>7</v>
      </c>
      <c r="J109" s="42" t="s">
        <v>23</v>
      </c>
      <c r="K109" s="38"/>
    </row>
    <row r="110" s="3" customFormat="1" ht="20" customHeight="1" spans="1:11">
      <c r="A110" s="29" t="s">
        <v>156</v>
      </c>
      <c r="B110" s="29" t="s">
        <v>167</v>
      </c>
      <c r="C110" s="29"/>
      <c r="D110" s="30">
        <v>74.5</v>
      </c>
      <c r="E110" s="25">
        <f t="shared" si="12"/>
        <v>29.8</v>
      </c>
      <c r="F110" s="42" t="s">
        <v>33</v>
      </c>
      <c r="G110" s="25"/>
      <c r="H110" s="38"/>
      <c r="I110" s="42"/>
      <c r="J110" s="42" t="s">
        <v>23</v>
      </c>
      <c r="K110" s="38"/>
    </row>
    <row r="111" s="3" customFormat="1" ht="20" customHeight="1" spans="1:11">
      <c r="A111" s="29" t="s">
        <v>156</v>
      </c>
      <c r="B111" s="29" t="s">
        <v>168</v>
      </c>
      <c r="C111" s="29"/>
      <c r="D111" s="30">
        <v>73.5</v>
      </c>
      <c r="E111" s="25">
        <f t="shared" si="12"/>
        <v>29.4</v>
      </c>
      <c r="F111" s="42" t="s">
        <v>33</v>
      </c>
      <c r="G111" s="25"/>
      <c r="H111" s="38"/>
      <c r="I111" s="42"/>
      <c r="J111" s="42" t="s">
        <v>23</v>
      </c>
      <c r="K111" s="38"/>
    </row>
    <row r="112" s="3" customFormat="1" ht="20" customHeight="1" spans="1:11">
      <c r="A112" s="29" t="s">
        <v>156</v>
      </c>
      <c r="B112" s="29" t="s">
        <v>169</v>
      </c>
      <c r="C112" s="29"/>
      <c r="D112" s="30">
        <v>72.5</v>
      </c>
      <c r="E112" s="25">
        <f t="shared" si="12"/>
        <v>29</v>
      </c>
      <c r="F112" s="42" t="s">
        <v>33</v>
      </c>
      <c r="G112" s="25"/>
      <c r="H112" s="38"/>
      <c r="I112" s="42"/>
      <c r="J112" s="42" t="s">
        <v>23</v>
      </c>
      <c r="K112" s="38"/>
    </row>
    <row r="113" s="2" customFormat="1" ht="20" customHeight="1" spans="1:11">
      <c r="A113" s="9" t="s">
        <v>170</v>
      </c>
      <c r="B113" s="9" t="s">
        <v>171</v>
      </c>
      <c r="C113" s="9" t="s">
        <v>172</v>
      </c>
      <c r="D113" s="10">
        <v>77</v>
      </c>
      <c r="E113" s="23">
        <f t="shared" si="12"/>
        <v>30.8</v>
      </c>
      <c r="F113" s="14">
        <v>88.48</v>
      </c>
      <c r="G113" s="23">
        <f t="shared" ref="G113:G125" si="17">F113*0.6</f>
        <v>53.088</v>
      </c>
      <c r="H113" s="14">
        <f t="shared" ref="H113:H125" si="18">SUM(E113,G113)</f>
        <v>83.888</v>
      </c>
      <c r="I113" s="40">
        <v>1</v>
      </c>
      <c r="J113" s="40" t="s">
        <v>15</v>
      </c>
      <c r="K113" s="13"/>
    </row>
    <row r="114" s="2" customFormat="1" ht="20" customHeight="1" spans="1:11">
      <c r="A114" s="9" t="s">
        <v>170</v>
      </c>
      <c r="B114" s="9" t="s">
        <v>173</v>
      </c>
      <c r="C114" s="9" t="s">
        <v>174</v>
      </c>
      <c r="D114" s="10">
        <v>72</v>
      </c>
      <c r="E114" s="23">
        <f t="shared" si="12"/>
        <v>28.8</v>
      </c>
      <c r="F114" s="14">
        <v>90.4</v>
      </c>
      <c r="G114" s="23">
        <f t="shared" si="17"/>
        <v>54.24</v>
      </c>
      <c r="H114" s="14">
        <f t="shared" si="18"/>
        <v>83.04</v>
      </c>
      <c r="I114" s="40">
        <v>2</v>
      </c>
      <c r="J114" s="40" t="s">
        <v>15</v>
      </c>
      <c r="K114" s="13"/>
    </row>
    <row r="115" s="2" customFormat="1" ht="20" customHeight="1" spans="1:11">
      <c r="A115" s="9" t="s">
        <v>170</v>
      </c>
      <c r="B115" s="9" t="s">
        <v>175</v>
      </c>
      <c r="C115" s="9" t="s">
        <v>176</v>
      </c>
      <c r="D115" s="10">
        <v>79.5</v>
      </c>
      <c r="E115" s="23">
        <f t="shared" si="12"/>
        <v>31.8</v>
      </c>
      <c r="F115" s="14">
        <v>80.92</v>
      </c>
      <c r="G115" s="23">
        <f t="shared" si="17"/>
        <v>48.552</v>
      </c>
      <c r="H115" s="14">
        <f t="shared" si="18"/>
        <v>80.352</v>
      </c>
      <c r="I115" s="40">
        <v>3</v>
      </c>
      <c r="J115" s="40" t="s">
        <v>15</v>
      </c>
      <c r="K115" s="13"/>
    </row>
    <row r="116" s="2" customFormat="1" ht="20" customHeight="1" spans="1:11">
      <c r="A116" s="9" t="s">
        <v>170</v>
      </c>
      <c r="B116" s="9" t="s">
        <v>177</v>
      </c>
      <c r="C116" s="9" t="s">
        <v>178</v>
      </c>
      <c r="D116" s="10">
        <v>70.5</v>
      </c>
      <c r="E116" s="23">
        <f t="shared" si="12"/>
        <v>28.2</v>
      </c>
      <c r="F116" s="14">
        <v>86.6</v>
      </c>
      <c r="G116" s="23">
        <f t="shared" si="17"/>
        <v>51.96</v>
      </c>
      <c r="H116" s="14">
        <f t="shared" si="18"/>
        <v>80.16</v>
      </c>
      <c r="I116" s="40">
        <v>4</v>
      </c>
      <c r="J116" s="40" t="s">
        <v>15</v>
      </c>
      <c r="K116" s="13"/>
    </row>
    <row r="117" s="2" customFormat="1" ht="20" customHeight="1" spans="1:11">
      <c r="A117" s="9" t="s">
        <v>170</v>
      </c>
      <c r="B117" s="9" t="s">
        <v>179</v>
      </c>
      <c r="C117" s="9" t="s">
        <v>180</v>
      </c>
      <c r="D117" s="10">
        <v>75.5</v>
      </c>
      <c r="E117" s="23">
        <f t="shared" si="12"/>
        <v>30.2</v>
      </c>
      <c r="F117" s="14">
        <v>83.2</v>
      </c>
      <c r="G117" s="23">
        <f t="shared" si="17"/>
        <v>49.92</v>
      </c>
      <c r="H117" s="14">
        <f t="shared" si="18"/>
        <v>80.12</v>
      </c>
      <c r="I117" s="40">
        <v>5</v>
      </c>
      <c r="J117" s="40" t="s">
        <v>15</v>
      </c>
      <c r="K117" s="13"/>
    </row>
    <row r="118" s="3" customFormat="1" ht="20" customHeight="1" spans="1:11">
      <c r="A118" s="15" t="s">
        <v>170</v>
      </c>
      <c r="B118" s="15" t="s">
        <v>181</v>
      </c>
      <c r="C118" s="15"/>
      <c r="D118" s="16">
        <v>72</v>
      </c>
      <c r="E118" s="25">
        <f t="shared" si="12"/>
        <v>28.8</v>
      </c>
      <c r="F118" s="20">
        <v>83</v>
      </c>
      <c r="G118" s="25">
        <f t="shared" si="17"/>
        <v>49.8</v>
      </c>
      <c r="H118" s="20">
        <f t="shared" si="18"/>
        <v>78.6</v>
      </c>
      <c r="I118" s="36">
        <v>6</v>
      </c>
      <c r="J118" s="36" t="s">
        <v>23</v>
      </c>
      <c r="K118" s="19"/>
    </row>
    <row r="119" s="3" customFormat="1" ht="20" customHeight="1" spans="1:11">
      <c r="A119" s="15" t="s">
        <v>170</v>
      </c>
      <c r="B119" s="15" t="s">
        <v>182</v>
      </c>
      <c r="C119" s="15"/>
      <c r="D119" s="16">
        <v>68</v>
      </c>
      <c r="E119" s="25">
        <f t="shared" si="12"/>
        <v>27.2</v>
      </c>
      <c r="F119" s="20">
        <v>85.2</v>
      </c>
      <c r="G119" s="25">
        <f t="shared" si="17"/>
        <v>51.12</v>
      </c>
      <c r="H119" s="20">
        <f t="shared" si="18"/>
        <v>78.32</v>
      </c>
      <c r="I119" s="36">
        <v>7</v>
      </c>
      <c r="J119" s="36" t="s">
        <v>23</v>
      </c>
      <c r="K119" s="19"/>
    </row>
    <row r="120" s="3" customFormat="1" ht="20" customHeight="1" spans="1:11">
      <c r="A120" s="15" t="s">
        <v>170</v>
      </c>
      <c r="B120" s="15" t="s">
        <v>183</v>
      </c>
      <c r="C120" s="15"/>
      <c r="D120" s="16">
        <v>74</v>
      </c>
      <c r="E120" s="25">
        <f t="shared" si="12"/>
        <v>29.6</v>
      </c>
      <c r="F120" s="20">
        <v>80.48</v>
      </c>
      <c r="G120" s="25">
        <f t="shared" si="17"/>
        <v>48.288</v>
      </c>
      <c r="H120" s="20">
        <f t="shared" si="18"/>
        <v>77.888</v>
      </c>
      <c r="I120" s="36">
        <v>8</v>
      </c>
      <c r="J120" s="36" t="s">
        <v>23</v>
      </c>
      <c r="K120" s="19"/>
    </row>
    <row r="121" s="3" customFormat="1" ht="20" customHeight="1" spans="1:11">
      <c r="A121" s="15" t="s">
        <v>170</v>
      </c>
      <c r="B121" s="15" t="s">
        <v>184</v>
      </c>
      <c r="C121" s="15"/>
      <c r="D121" s="16">
        <v>68.5</v>
      </c>
      <c r="E121" s="25">
        <f t="shared" si="12"/>
        <v>27.4</v>
      </c>
      <c r="F121" s="20">
        <v>81.2</v>
      </c>
      <c r="G121" s="25">
        <f t="shared" si="17"/>
        <v>48.72</v>
      </c>
      <c r="H121" s="20">
        <f t="shared" si="18"/>
        <v>76.12</v>
      </c>
      <c r="I121" s="36">
        <v>9</v>
      </c>
      <c r="J121" s="36" t="s">
        <v>23</v>
      </c>
      <c r="K121" s="19"/>
    </row>
    <row r="122" s="3" customFormat="1" ht="20" customHeight="1" spans="1:11">
      <c r="A122" s="15" t="s">
        <v>170</v>
      </c>
      <c r="B122" s="15" t="s">
        <v>185</v>
      </c>
      <c r="C122" s="15"/>
      <c r="D122" s="16">
        <v>74.5</v>
      </c>
      <c r="E122" s="25">
        <f t="shared" si="12"/>
        <v>29.8</v>
      </c>
      <c r="F122" s="20">
        <v>76.56</v>
      </c>
      <c r="G122" s="25">
        <f t="shared" si="17"/>
        <v>45.936</v>
      </c>
      <c r="H122" s="20">
        <f t="shared" si="18"/>
        <v>75.736</v>
      </c>
      <c r="I122" s="36">
        <v>10</v>
      </c>
      <c r="J122" s="36" t="s">
        <v>23</v>
      </c>
      <c r="K122" s="19"/>
    </row>
    <row r="123" s="3" customFormat="1" ht="20" customHeight="1" spans="1:11">
      <c r="A123" s="15" t="s">
        <v>170</v>
      </c>
      <c r="B123" s="15" t="s">
        <v>186</v>
      </c>
      <c r="C123" s="15"/>
      <c r="D123" s="16">
        <v>68.5</v>
      </c>
      <c r="E123" s="25">
        <f t="shared" si="12"/>
        <v>27.4</v>
      </c>
      <c r="F123" s="20">
        <v>79.48</v>
      </c>
      <c r="G123" s="25">
        <f t="shared" si="17"/>
        <v>47.688</v>
      </c>
      <c r="H123" s="20">
        <f t="shared" si="18"/>
        <v>75.088</v>
      </c>
      <c r="I123" s="36">
        <v>11</v>
      </c>
      <c r="J123" s="36" t="s">
        <v>23</v>
      </c>
      <c r="K123" s="19"/>
    </row>
    <row r="124" s="3" customFormat="1" ht="20" customHeight="1" spans="1:11">
      <c r="A124" s="15" t="s">
        <v>170</v>
      </c>
      <c r="B124" s="15" t="s">
        <v>187</v>
      </c>
      <c r="C124" s="15"/>
      <c r="D124" s="16">
        <v>74</v>
      </c>
      <c r="E124" s="25">
        <f t="shared" si="12"/>
        <v>29.6</v>
      </c>
      <c r="F124" s="20">
        <v>71.8</v>
      </c>
      <c r="G124" s="25">
        <f t="shared" si="17"/>
        <v>43.08</v>
      </c>
      <c r="H124" s="20">
        <f t="shared" si="18"/>
        <v>72.68</v>
      </c>
      <c r="I124" s="36">
        <v>12</v>
      </c>
      <c r="J124" s="36" t="s">
        <v>23</v>
      </c>
      <c r="K124" s="19"/>
    </row>
    <row r="125" s="3" customFormat="1" ht="20" customHeight="1" spans="1:11">
      <c r="A125" s="15" t="s">
        <v>170</v>
      </c>
      <c r="B125" s="15" t="s">
        <v>188</v>
      </c>
      <c r="C125" s="15"/>
      <c r="D125" s="16">
        <v>68</v>
      </c>
      <c r="E125" s="25">
        <f t="shared" si="12"/>
        <v>27.2</v>
      </c>
      <c r="F125" s="20">
        <v>73.36</v>
      </c>
      <c r="G125" s="25">
        <f t="shared" si="17"/>
        <v>44.016</v>
      </c>
      <c r="H125" s="20">
        <f t="shared" si="18"/>
        <v>71.216</v>
      </c>
      <c r="I125" s="36">
        <v>13</v>
      </c>
      <c r="J125" s="36" t="s">
        <v>23</v>
      </c>
      <c r="K125" s="19"/>
    </row>
    <row r="126" s="3" customFormat="1" ht="20" customHeight="1" spans="1:11">
      <c r="A126" s="15" t="s">
        <v>170</v>
      </c>
      <c r="B126" s="15" t="s">
        <v>189</v>
      </c>
      <c r="C126" s="15"/>
      <c r="D126" s="16">
        <v>77.5</v>
      </c>
      <c r="E126" s="25">
        <f t="shared" si="12"/>
        <v>31</v>
      </c>
      <c r="F126" s="36" t="s">
        <v>33</v>
      </c>
      <c r="G126" s="25"/>
      <c r="H126" s="20"/>
      <c r="I126" s="36"/>
      <c r="J126" s="36" t="s">
        <v>23</v>
      </c>
      <c r="K126" s="19"/>
    </row>
    <row r="127" s="3" customFormat="1" ht="20" customHeight="1" spans="1:11">
      <c r="A127" s="15" t="s">
        <v>170</v>
      </c>
      <c r="B127" s="15" t="s">
        <v>190</v>
      </c>
      <c r="C127" s="15"/>
      <c r="D127" s="16">
        <v>74.5</v>
      </c>
      <c r="E127" s="25">
        <f t="shared" si="12"/>
        <v>29.8</v>
      </c>
      <c r="F127" s="36" t="s">
        <v>33</v>
      </c>
      <c r="G127" s="25"/>
      <c r="H127" s="20"/>
      <c r="I127" s="36"/>
      <c r="J127" s="36" t="s">
        <v>23</v>
      </c>
      <c r="K127" s="19"/>
    </row>
    <row r="128" s="3" customFormat="1" ht="20" customHeight="1" spans="1:11">
      <c r="A128" s="15" t="s">
        <v>170</v>
      </c>
      <c r="B128" s="15" t="s">
        <v>191</v>
      </c>
      <c r="C128" s="15"/>
      <c r="D128" s="16">
        <v>72.5</v>
      </c>
      <c r="E128" s="25">
        <f t="shared" si="12"/>
        <v>29</v>
      </c>
      <c r="F128" s="36" t="s">
        <v>33</v>
      </c>
      <c r="G128" s="25"/>
      <c r="H128" s="20"/>
      <c r="I128" s="36"/>
      <c r="J128" s="36" t="s">
        <v>23</v>
      </c>
      <c r="K128" s="19"/>
    </row>
  </sheetData>
  <sortState ref="A65:M72">
    <sortCondition ref="H65:H72" descending="1"/>
  </sortState>
  <mergeCells count="2">
    <mergeCell ref="A1:K1"/>
    <mergeCell ref="A130:K130"/>
  </mergeCells>
  <conditionalFormatting sqref="D6 D10 C3">
    <cfRule type="duplicateValues" dxfId="0" priority="1"/>
  </conditionalFormatting>
  <pageMargins left="0.751388888888889" right="0.751388888888889" top="0.802777777777778" bottom="0.60625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selection activeCell="K2" sqref="K2"/>
    </sheetView>
  </sheetViews>
  <sheetFormatPr defaultColWidth="9" defaultRowHeight="13.5"/>
  <cols>
    <col min="1" max="2" width="17.625" style="4" customWidth="1"/>
    <col min="3" max="3" width="14.5" style="4" customWidth="1"/>
    <col min="4" max="4" width="9.5" style="4" customWidth="1"/>
    <col min="5" max="5" width="10.7583333333333" style="4" customWidth="1"/>
    <col min="6" max="6" width="10.875" style="4" customWidth="1"/>
    <col min="7" max="7" width="10.7583333333333" style="4" customWidth="1"/>
    <col min="8" max="8" width="8.625" style="4" customWidth="1"/>
    <col min="9" max="9" width="7.375" style="4" customWidth="1"/>
    <col min="10" max="10" width="9.54166666666667" style="4" customWidth="1"/>
    <col min="11" max="11" width="13.2583333333333" style="4" customWidth="1"/>
  </cols>
  <sheetData>
    <row r="1" ht="49" customHeight="1" spans="1:12">
      <c r="A1" s="5" t="s">
        <v>0</v>
      </c>
      <c r="B1" s="5"/>
      <c r="C1" s="5"/>
      <c r="D1" s="5"/>
      <c r="E1" s="5"/>
      <c r="F1" s="26"/>
      <c r="G1" s="5"/>
      <c r="H1" s="5"/>
      <c r="I1" s="31"/>
      <c r="J1" s="31"/>
      <c r="K1" s="5"/>
      <c r="L1" s="21"/>
    </row>
    <row r="2" s="1" customFormat="1" ht="33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22" t="s">
        <v>10</v>
      </c>
      <c r="K2" s="8" t="s">
        <v>11</v>
      </c>
    </row>
    <row r="3" s="2" customFormat="1" ht="26" customHeight="1" spans="1:11">
      <c r="A3" s="9" t="s">
        <v>192</v>
      </c>
      <c r="B3" s="9" t="s">
        <v>193</v>
      </c>
      <c r="C3" s="9" t="s">
        <v>194</v>
      </c>
      <c r="D3" s="10">
        <v>66</v>
      </c>
      <c r="E3" s="23">
        <f>D3*0.4</f>
        <v>26.4</v>
      </c>
      <c r="F3" s="14">
        <v>77</v>
      </c>
      <c r="G3" s="23">
        <f>F3*0.6</f>
        <v>46.2</v>
      </c>
      <c r="H3" s="14">
        <f>SUM(E3,G3)</f>
        <v>72.6</v>
      </c>
      <c r="I3" s="13">
        <v>1</v>
      </c>
      <c r="J3" s="13" t="s">
        <v>15</v>
      </c>
      <c r="K3" s="13"/>
    </row>
    <row r="4" s="3" customFormat="1" ht="26" customHeight="1" spans="1:11">
      <c r="A4" s="15" t="s">
        <v>192</v>
      </c>
      <c r="B4" s="15" t="s">
        <v>195</v>
      </c>
      <c r="C4" s="15"/>
      <c r="D4" s="16">
        <v>66</v>
      </c>
      <c r="E4" s="25">
        <f>D4*0.4</f>
        <v>26.4</v>
      </c>
      <c r="F4" s="20">
        <v>72.64</v>
      </c>
      <c r="G4" s="25">
        <f>F4*0.6</f>
        <v>43.584</v>
      </c>
      <c r="H4" s="20">
        <f>SUM(E4,G4)</f>
        <v>69.984</v>
      </c>
      <c r="I4" s="19">
        <v>2</v>
      </c>
      <c r="J4" s="19" t="s">
        <v>23</v>
      </c>
      <c r="K4" s="32"/>
    </row>
    <row r="5" s="2" customFormat="1" ht="26" customHeight="1" spans="1:11">
      <c r="A5" s="27" t="s">
        <v>196</v>
      </c>
      <c r="B5" s="27" t="s">
        <v>197</v>
      </c>
      <c r="C5" s="27" t="s">
        <v>198</v>
      </c>
      <c r="D5" s="28">
        <v>75.5</v>
      </c>
      <c r="E5" s="23">
        <f>D5*0.4</f>
        <v>30.2</v>
      </c>
      <c r="F5" s="14">
        <v>92.6</v>
      </c>
      <c r="G5" s="23">
        <f>F5*0.6</f>
        <v>55.56</v>
      </c>
      <c r="H5" s="14">
        <f>SUM(E5,G5)</f>
        <v>85.76</v>
      </c>
      <c r="I5" s="13">
        <v>1</v>
      </c>
      <c r="J5" s="13" t="s">
        <v>15</v>
      </c>
      <c r="K5" s="13"/>
    </row>
    <row r="6" s="3" customFormat="1" ht="26" customHeight="1" spans="1:11">
      <c r="A6" s="29" t="s">
        <v>196</v>
      </c>
      <c r="B6" s="29" t="s">
        <v>199</v>
      </c>
      <c r="C6" s="29"/>
      <c r="D6" s="30">
        <v>77</v>
      </c>
      <c r="E6" s="25">
        <f>D6*0.4</f>
        <v>30.8</v>
      </c>
      <c r="F6" s="20">
        <v>85.84</v>
      </c>
      <c r="G6" s="25">
        <f>F6*0.6</f>
        <v>51.504</v>
      </c>
      <c r="H6" s="20">
        <f>SUM(E6,G6)</f>
        <v>82.304</v>
      </c>
      <c r="I6" s="19">
        <v>2</v>
      </c>
      <c r="J6" s="19" t="s">
        <v>23</v>
      </c>
      <c r="K6" s="19"/>
    </row>
    <row r="7" s="3" customFormat="1" ht="26" customHeight="1" spans="1:11">
      <c r="A7" s="29" t="s">
        <v>196</v>
      </c>
      <c r="B7" s="29" t="s">
        <v>200</v>
      </c>
      <c r="C7" s="29"/>
      <c r="D7" s="30">
        <v>75</v>
      </c>
      <c r="E7" s="25">
        <f>D7*0.4</f>
        <v>30</v>
      </c>
      <c r="F7" s="20">
        <v>77.88</v>
      </c>
      <c r="G7" s="25">
        <f>F7*0.6</f>
        <v>46.728</v>
      </c>
      <c r="H7" s="20">
        <f>SUM(E7,G7)</f>
        <v>76.728</v>
      </c>
      <c r="I7" s="19">
        <v>3</v>
      </c>
      <c r="J7" s="19" t="s">
        <v>23</v>
      </c>
      <c r="K7" s="19"/>
    </row>
  </sheetData>
  <sortState ref="A5:M7">
    <sortCondition ref="H5:H7" descending="1"/>
  </sortState>
  <mergeCells count="2">
    <mergeCell ref="A1:K1"/>
    <mergeCell ref="A9:K9"/>
  </mergeCells>
  <conditionalFormatting sqref="D5:D6 C3">
    <cfRule type="duplicateValues" dxfId="0" priority="1"/>
  </conditionalFormatting>
  <pageMargins left="0.75" right="0.75" top="1" bottom="1" header="0.5" footer="0.5"/>
  <pageSetup paperSize="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workbookViewId="0">
      <selection activeCell="M2" sqref="M2"/>
    </sheetView>
  </sheetViews>
  <sheetFormatPr defaultColWidth="9" defaultRowHeight="13.5"/>
  <cols>
    <col min="1" max="2" width="17.625" style="4" customWidth="1"/>
    <col min="3" max="3" width="14.5" style="4" customWidth="1"/>
    <col min="4" max="4" width="9.5" style="4" customWidth="1"/>
    <col min="5" max="7" width="10.7583333333333" style="4" customWidth="1"/>
    <col min="8" max="8" width="10.875" style="4" customWidth="1"/>
    <col min="9" max="9" width="10.7583333333333" style="4" customWidth="1"/>
    <col min="10" max="10" width="8.625" style="4" customWidth="1"/>
    <col min="11" max="11" width="7.375" style="4" customWidth="1"/>
    <col min="12" max="12" width="8.90833333333333" style="4" customWidth="1"/>
    <col min="13" max="13" width="13.2583333333333" style="4" customWidth="1"/>
  </cols>
  <sheetData>
    <row r="1" ht="4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1"/>
    </row>
    <row r="2" s="1" customFormat="1" ht="49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201</v>
      </c>
      <c r="G2" s="7" t="s">
        <v>202</v>
      </c>
      <c r="H2" s="8" t="s">
        <v>6</v>
      </c>
      <c r="I2" s="7" t="s">
        <v>203</v>
      </c>
      <c r="J2" s="8" t="s">
        <v>8</v>
      </c>
      <c r="K2" s="8" t="s">
        <v>9</v>
      </c>
      <c r="L2" s="22" t="s">
        <v>10</v>
      </c>
      <c r="M2" s="8" t="s">
        <v>11</v>
      </c>
    </row>
    <row r="3" s="2" customFormat="1" ht="31" customHeight="1" spans="1:13">
      <c r="A3" s="9" t="s">
        <v>204</v>
      </c>
      <c r="B3" s="9" t="s">
        <v>205</v>
      </c>
      <c r="C3" s="9" t="s">
        <v>206</v>
      </c>
      <c r="D3" s="10">
        <v>73.5</v>
      </c>
      <c r="E3" s="11">
        <f t="shared" ref="E3:E8" si="0">D3*0.4</f>
        <v>29.4</v>
      </c>
      <c r="F3" s="12">
        <v>83.6</v>
      </c>
      <c r="G3" s="13">
        <f t="shared" ref="G3:G8" si="1">F3*0.3</f>
        <v>25.08</v>
      </c>
      <c r="H3" s="14">
        <v>82.8</v>
      </c>
      <c r="I3" s="23">
        <f>H3*30%</f>
        <v>24.84</v>
      </c>
      <c r="J3" s="14">
        <f>SUM(E3,G3,I3)</f>
        <v>79.32</v>
      </c>
      <c r="K3" s="13">
        <v>1</v>
      </c>
      <c r="L3" s="13" t="s">
        <v>15</v>
      </c>
      <c r="M3" s="24"/>
    </row>
    <row r="4" s="2" customFormat="1" ht="31" customHeight="1" spans="1:13">
      <c r="A4" s="9" t="s">
        <v>204</v>
      </c>
      <c r="B4" s="9" t="s">
        <v>207</v>
      </c>
      <c r="C4" s="9" t="s">
        <v>208</v>
      </c>
      <c r="D4" s="10">
        <v>68</v>
      </c>
      <c r="E4" s="11">
        <f t="shared" si="0"/>
        <v>27.2</v>
      </c>
      <c r="F4" s="12">
        <v>77.6666666666667</v>
      </c>
      <c r="G4" s="13">
        <f t="shared" si="1"/>
        <v>23.3</v>
      </c>
      <c r="H4" s="14">
        <v>92.8</v>
      </c>
      <c r="I4" s="23">
        <f>H4*30%</f>
        <v>27.84</v>
      </c>
      <c r="J4" s="14">
        <f>SUM(E4,G4,I4)</f>
        <v>78.34</v>
      </c>
      <c r="K4" s="13">
        <v>2</v>
      </c>
      <c r="L4" s="13" t="s">
        <v>15</v>
      </c>
      <c r="M4" s="13"/>
    </row>
    <row r="5" s="3" customFormat="1" ht="31" customHeight="1" spans="1:13">
      <c r="A5" s="15" t="s">
        <v>204</v>
      </c>
      <c r="B5" s="15" t="s">
        <v>209</v>
      </c>
      <c r="C5" s="15"/>
      <c r="D5" s="16">
        <v>66</v>
      </c>
      <c r="E5" s="17">
        <f t="shared" si="0"/>
        <v>26.4</v>
      </c>
      <c r="F5" s="18">
        <v>85.6</v>
      </c>
      <c r="G5" s="19">
        <f t="shared" si="1"/>
        <v>25.68</v>
      </c>
      <c r="H5" s="20">
        <v>83.4</v>
      </c>
      <c r="I5" s="25">
        <f>H5*30%</f>
        <v>25.02</v>
      </c>
      <c r="J5" s="20">
        <f>SUM(E5,G5,I5)</f>
        <v>77.1</v>
      </c>
      <c r="K5" s="19">
        <v>3</v>
      </c>
      <c r="L5" s="19" t="s">
        <v>23</v>
      </c>
      <c r="M5" s="19"/>
    </row>
    <row r="6" s="3" customFormat="1" ht="31" customHeight="1" spans="1:13">
      <c r="A6" s="15" t="s">
        <v>204</v>
      </c>
      <c r="B6" s="15" t="s">
        <v>210</v>
      </c>
      <c r="C6" s="15"/>
      <c r="D6" s="16">
        <v>66.5</v>
      </c>
      <c r="E6" s="17">
        <f t="shared" si="0"/>
        <v>26.6</v>
      </c>
      <c r="F6" s="18">
        <v>84.1333333333333</v>
      </c>
      <c r="G6" s="19">
        <f t="shared" si="1"/>
        <v>25.24</v>
      </c>
      <c r="H6" s="20">
        <v>72.2</v>
      </c>
      <c r="I6" s="25">
        <f>H6*30%</f>
        <v>21.66</v>
      </c>
      <c r="J6" s="20">
        <f>SUM(E6,G6,I6)</f>
        <v>73.5</v>
      </c>
      <c r="K6" s="19">
        <v>4</v>
      </c>
      <c r="L6" s="19" t="s">
        <v>23</v>
      </c>
      <c r="M6" s="19"/>
    </row>
    <row r="7" s="3" customFormat="1" ht="31" customHeight="1" spans="1:13">
      <c r="A7" s="15" t="s">
        <v>204</v>
      </c>
      <c r="B7" s="15" t="s">
        <v>211</v>
      </c>
      <c r="C7" s="15"/>
      <c r="D7" s="16">
        <v>70.5</v>
      </c>
      <c r="E7" s="17">
        <f t="shared" si="0"/>
        <v>28.2</v>
      </c>
      <c r="F7" s="18">
        <v>66.6</v>
      </c>
      <c r="G7" s="19">
        <f t="shared" si="1"/>
        <v>19.98</v>
      </c>
      <c r="H7" s="20">
        <v>75.3</v>
      </c>
      <c r="I7" s="25">
        <f>H7*30%</f>
        <v>22.59</v>
      </c>
      <c r="J7" s="20">
        <f>SUM(E7,G7,I7)</f>
        <v>70.77</v>
      </c>
      <c r="K7" s="19">
        <v>5</v>
      </c>
      <c r="L7" s="19" t="s">
        <v>23</v>
      </c>
      <c r="M7" s="19"/>
    </row>
    <row r="8" s="3" customFormat="1" ht="31" customHeight="1" spans="1:13">
      <c r="A8" s="15" t="s">
        <v>204</v>
      </c>
      <c r="B8" s="15" t="s">
        <v>212</v>
      </c>
      <c r="C8" s="15"/>
      <c r="D8" s="16">
        <v>66.5</v>
      </c>
      <c r="E8" s="17">
        <f t="shared" si="0"/>
        <v>26.6</v>
      </c>
      <c r="F8" s="18">
        <v>77.2666666666667</v>
      </c>
      <c r="G8" s="19">
        <f t="shared" si="1"/>
        <v>23.18</v>
      </c>
      <c r="H8" s="19" t="s">
        <v>33</v>
      </c>
      <c r="I8" s="25"/>
      <c r="J8" s="20"/>
      <c r="K8" s="19"/>
      <c r="L8" s="19" t="s">
        <v>23</v>
      </c>
      <c r="M8" s="19"/>
    </row>
  </sheetData>
  <sortState ref="A3:O7">
    <sortCondition ref="J3:J7" descending="1"/>
  </sortState>
  <mergeCells count="2">
    <mergeCell ref="A1:M1"/>
    <mergeCell ref="A10:M10"/>
  </mergeCells>
  <conditionalFormatting sqref="D5:D6 C3">
    <cfRule type="duplicateValues" dxfId="0" priority="1"/>
  </conditionalFormatting>
  <pageMargins left="0.75" right="0.75" top="1" bottom="1" header="0.5" footer="0.5"/>
  <pageSetup paperSize="9" scale="8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workbookViewId="0">
      <selection activeCell="K25" sqref="K25"/>
    </sheetView>
  </sheetViews>
  <sheetFormatPr defaultColWidth="9" defaultRowHeight="13.5"/>
  <cols>
    <col min="1" max="2" width="17.625" style="4" customWidth="1"/>
    <col min="3" max="3" width="14.5" style="4" customWidth="1"/>
    <col min="4" max="4" width="9.5" style="4" customWidth="1"/>
    <col min="5" max="7" width="10.7583333333333" style="4" customWidth="1"/>
    <col min="8" max="8" width="10.875" style="4" customWidth="1"/>
    <col min="9" max="9" width="10.7583333333333" style="4" customWidth="1"/>
    <col min="10" max="10" width="8.625" style="4" customWidth="1"/>
    <col min="11" max="11" width="7.375" style="4" customWidth="1"/>
    <col min="12" max="12" width="9" style="4" customWidth="1"/>
    <col min="13" max="13" width="13.2583333333333" style="4" customWidth="1"/>
  </cols>
  <sheetData>
    <row r="1" ht="4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1"/>
    </row>
    <row r="2" s="1" customFormat="1" ht="49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201</v>
      </c>
      <c r="G2" s="7" t="s">
        <v>202</v>
      </c>
      <c r="H2" s="8" t="s">
        <v>6</v>
      </c>
      <c r="I2" s="7" t="s">
        <v>203</v>
      </c>
      <c r="J2" s="8" t="s">
        <v>8</v>
      </c>
      <c r="K2" s="8" t="s">
        <v>9</v>
      </c>
      <c r="L2" s="22" t="s">
        <v>10</v>
      </c>
      <c r="M2" s="8" t="s">
        <v>11</v>
      </c>
    </row>
    <row r="3" s="2" customFormat="1" ht="20" customHeight="1" spans="1:13">
      <c r="A3" s="9" t="s">
        <v>213</v>
      </c>
      <c r="B3" s="9" t="s">
        <v>214</v>
      </c>
      <c r="C3" s="9" t="s">
        <v>215</v>
      </c>
      <c r="D3" s="10">
        <v>76.5</v>
      </c>
      <c r="E3" s="11">
        <f t="shared" ref="E3:E17" si="0">D3*0.4</f>
        <v>30.6</v>
      </c>
      <c r="F3" s="12">
        <v>95.3</v>
      </c>
      <c r="G3" s="13">
        <f t="shared" ref="G3:G17" si="1">F3*0.3</f>
        <v>28.59</v>
      </c>
      <c r="H3" s="14">
        <v>91</v>
      </c>
      <c r="I3" s="23">
        <f t="shared" ref="I3:I17" si="2">H3*30%</f>
        <v>27.3</v>
      </c>
      <c r="J3" s="14">
        <f t="shared" ref="J3:J17" si="3">SUM(E3,G3,I3)</f>
        <v>86.49</v>
      </c>
      <c r="K3" s="13">
        <v>1</v>
      </c>
      <c r="L3" s="13" t="s">
        <v>15</v>
      </c>
      <c r="M3" s="24"/>
    </row>
    <row r="4" s="2" customFormat="1" ht="20" customHeight="1" spans="1:13">
      <c r="A4" s="9" t="s">
        <v>213</v>
      </c>
      <c r="B4" s="9" t="s">
        <v>216</v>
      </c>
      <c r="C4" s="9" t="s">
        <v>217</v>
      </c>
      <c r="D4" s="10">
        <v>71</v>
      </c>
      <c r="E4" s="11">
        <f t="shared" si="0"/>
        <v>28.4</v>
      </c>
      <c r="F4" s="12">
        <v>92.4333333333333</v>
      </c>
      <c r="G4" s="13">
        <f t="shared" si="1"/>
        <v>27.73</v>
      </c>
      <c r="H4" s="14">
        <v>91.4</v>
      </c>
      <c r="I4" s="23">
        <f t="shared" si="2"/>
        <v>27.42</v>
      </c>
      <c r="J4" s="14">
        <f t="shared" si="3"/>
        <v>83.55</v>
      </c>
      <c r="K4" s="13">
        <v>2</v>
      </c>
      <c r="L4" s="13" t="s">
        <v>15</v>
      </c>
      <c r="M4" s="13"/>
    </row>
    <row r="5" s="2" customFormat="1" ht="20" customHeight="1" spans="1:13">
      <c r="A5" s="9" t="s">
        <v>213</v>
      </c>
      <c r="B5" s="9" t="s">
        <v>218</v>
      </c>
      <c r="C5" s="9" t="s">
        <v>219</v>
      </c>
      <c r="D5" s="10">
        <v>75.5</v>
      </c>
      <c r="E5" s="11">
        <f t="shared" si="0"/>
        <v>30.2</v>
      </c>
      <c r="F5" s="12">
        <v>90.6666666666667</v>
      </c>
      <c r="G5" s="13">
        <f t="shared" si="1"/>
        <v>27.2</v>
      </c>
      <c r="H5" s="14">
        <v>85.2</v>
      </c>
      <c r="I5" s="23">
        <f t="shared" si="2"/>
        <v>25.56</v>
      </c>
      <c r="J5" s="14">
        <f t="shared" si="3"/>
        <v>82.96</v>
      </c>
      <c r="K5" s="13">
        <v>3</v>
      </c>
      <c r="L5" s="13" t="s">
        <v>15</v>
      </c>
      <c r="M5" s="13"/>
    </row>
    <row r="6" s="2" customFormat="1" ht="20" customHeight="1" spans="1:13">
      <c r="A6" s="9" t="s">
        <v>213</v>
      </c>
      <c r="B6" s="9" t="s">
        <v>220</v>
      </c>
      <c r="C6" s="9" t="s">
        <v>221</v>
      </c>
      <c r="D6" s="10">
        <v>73.5</v>
      </c>
      <c r="E6" s="11">
        <f t="shared" si="0"/>
        <v>29.4</v>
      </c>
      <c r="F6" s="12">
        <v>89.1333333333333</v>
      </c>
      <c r="G6" s="13">
        <f t="shared" si="1"/>
        <v>26.74</v>
      </c>
      <c r="H6" s="14">
        <v>85.4</v>
      </c>
      <c r="I6" s="23">
        <f t="shared" si="2"/>
        <v>25.62</v>
      </c>
      <c r="J6" s="14">
        <f t="shared" si="3"/>
        <v>81.76</v>
      </c>
      <c r="K6" s="13">
        <v>4</v>
      </c>
      <c r="L6" s="13" t="s">
        <v>15</v>
      </c>
      <c r="M6" s="13"/>
    </row>
    <row r="7" s="2" customFormat="1" ht="20" customHeight="1" spans="1:13">
      <c r="A7" s="9" t="s">
        <v>213</v>
      </c>
      <c r="B7" s="9" t="s">
        <v>222</v>
      </c>
      <c r="C7" s="9" t="s">
        <v>223</v>
      </c>
      <c r="D7" s="10">
        <v>75.5</v>
      </c>
      <c r="E7" s="11">
        <f t="shared" si="0"/>
        <v>30.2</v>
      </c>
      <c r="F7" s="12">
        <v>88.1666666666667</v>
      </c>
      <c r="G7" s="13">
        <f t="shared" si="1"/>
        <v>26.45</v>
      </c>
      <c r="H7" s="14">
        <v>83.2</v>
      </c>
      <c r="I7" s="23">
        <f t="shared" si="2"/>
        <v>24.96</v>
      </c>
      <c r="J7" s="14">
        <f t="shared" si="3"/>
        <v>81.61</v>
      </c>
      <c r="K7" s="13">
        <v>5</v>
      </c>
      <c r="L7" s="13" t="s">
        <v>15</v>
      </c>
      <c r="M7" s="13"/>
    </row>
    <row r="8" s="3" customFormat="1" ht="20" customHeight="1" spans="1:13">
      <c r="A8" s="15" t="s">
        <v>213</v>
      </c>
      <c r="B8" s="15" t="s">
        <v>224</v>
      </c>
      <c r="C8" s="15"/>
      <c r="D8" s="16">
        <v>73</v>
      </c>
      <c r="E8" s="17">
        <f t="shared" si="0"/>
        <v>29.2</v>
      </c>
      <c r="F8" s="18">
        <v>90.3333333333333</v>
      </c>
      <c r="G8" s="19">
        <f t="shared" si="1"/>
        <v>27.1</v>
      </c>
      <c r="H8" s="20">
        <v>84.2</v>
      </c>
      <c r="I8" s="25">
        <f t="shared" si="2"/>
        <v>25.26</v>
      </c>
      <c r="J8" s="20">
        <f t="shared" si="3"/>
        <v>81.56</v>
      </c>
      <c r="K8" s="19">
        <v>6</v>
      </c>
      <c r="L8" s="19" t="s">
        <v>23</v>
      </c>
      <c r="M8" s="19"/>
    </row>
    <row r="9" s="3" customFormat="1" ht="20" customHeight="1" spans="1:13">
      <c r="A9" s="15" t="s">
        <v>213</v>
      </c>
      <c r="B9" s="15" t="s">
        <v>225</v>
      </c>
      <c r="C9" s="15"/>
      <c r="D9" s="16">
        <v>71</v>
      </c>
      <c r="E9" s="17">
        <f t="shared" si="0"/>
        <v>28.4</v>
      </c>
      <c r="F9" s="18">
        <v>93.1333333333333</v>
      </c>
      <c r="G9" s="19">
        <f t="shared" si="1"/>
        <v>27.94</v>
      </c>
      <c r="H9" s="20">
        <v>83.4</v>
      </c>
      <c r="I9" s="25">
        <f t="shared" si="2"/>
        <v>25.02</v>
      </c>
      <c r="J9" s="20">
        <f t="shared" si="3"/>
        <v>81.36</v>
      </c>
      <c r="K9" s="19">
        <v>7</v>
      </c>
      <c r="L9" s="19" t="s">
        <v>23</v>
      </c>
      <c r="M9" s="19"/>
    </row>
    <row r="10" s="3" customFormat="1" ht="20" customHeight="1" spans="1:13">
      <c r="A10" s="15" t="s">
        <v>213</v>
      </c>
      <c r="B10" s="15" t="s">
        <v>226</v>
      </c>
      <c r="C10" s="15"/>
      <c r="D10" s="16">
        <v>73</v>
      </c>
      <c r="E10" s="17">
        <f t="shared" si="0"/>
        <v>29.2</v>
      </c>
      <c r="F10" s="18">
        <v>91.2666666666667</v>
      </c>
      <c r="G10" s="19">
        <f t="shared" si="1"/>
        <v>27.38</v>
      </c>
      <c r="H10" s="20">
        <v>80.2</v>
      </c>
      <c r="I10" s="25">
        <f t="shared" si="2"/>
        <v>24.06</v>
      </c>
      <c r="J10" s="20">
        <f t="shared" si="3"/>
        <v>80.64</v>
      </c>
      <c r="K10" s="19">
        <v>8</v>
      </c>
      <c r="L10" s="19" t="s">
        <v>23</v>
      </c>
      <c r="M10" s="19"/>
    </row>
    <row r="11" s="3" customFormat="1" ht="20" customHeight="1" spans="1:13">
      <c r="A11" s="15" t="s">
        <v>213</v>
      </c>
      <c r="B11" s="15" t="s">
        <v>227</v>
      </c>
      <c r="C11" s="15"/>
      <c r="D11" s="16">
        <v>75</v>
      </c>
      <c r="E11" s="17">
        <f t="shared" si="0"/>
        <v>30</v>
      </c>
      <c r="F11" s="18">
        <v>87.5333333333333</v>
      </c>
      <c r="G11" s="19">
        <f t="shared" si="1"/>
        <v>26.26</v>
      </c>
      <c r="H11" s="20">
        <v>80.6</v>
      </c>
      <c r="I11" s="25">
        <f t="shared" si="2"/>
        <v>24.18</v>
      </c>
      <c r="J11" s="20">
        <f t="shared" si="3"/>
        <v>80.44</v>
      </c>
      <c r="K11" s="19">
        <v>9</v>
      </c>
      <c r="L11" s="19" t="s">
        <v>23</v>
      </c>
      <c r="M11" s="19"/>
    </row>
    <row r="12" s="3" customFormat="1" ht="20" customHeight="1" spans="1:13">
      <c r="A12" s="15" t="s">
        <v>213</v>
      </c>
      <c r="B12" s="15" t="s">
        <v>228</v>
      </c>
      <c r="C12" s="15"/>
      <c r="D12" s="16">
        <v>73.5</v>
      </c>
      <c r="E12" s="17">
        <f t="shared" si="0"/>
        <v>29.4</v>
      </c>
      <c r="F12" s="18">
        <v>90.0333333333333</v>
      </c>
      <c r="G12" s="19">
        <f t="shared" si="1"/>
        <v>27.01</v>
      </c>
      <c r="H12" s="20">
        <v>79.4</v>
      </c>
      <c r="I12" s="25">
        <f t="shared" si="2"/>
        <v>23.82</v>
      </c>
      <c r="J12" s="20">
        <f t="shared" si="3"/>
        <v>80.23</v>
      </c>
      <c r="K12" s="19">
        <v>10</v>
      </c>
      <c r="L12" s="19" t="s">
        <v>23</v>
      </c>
      <c r="M12" s="19"/>
    </row>
    <row r="13" s="3" customFormat="1" ht="20" customHeight="1" spans="1:13">
      <c r="A13" s="15" t="s">
        <v>213</v>
      </c>
      <c r="B13" s="15" t="s">
        <v>229</v>
      </c>
      <c r="C13" s="15"/>
      <c r="D13" s="16">
        <v>77</v>
      </c>
      <c r="E13" s="17">
        <f t="shared" si="0"/>
        <v>30.8</v>
      </c>
      <c r="F13" s="18">
        <v>80</v>
      </c>
      <c r="G13" s="19">
        <f t="shared" si="1"/>
        <v>24</v>
      </c>
      <c r="H13" s="20">
        <v>84.6</v>
      </c>
      <c r="I13" s="25">
        <f t="shared" si="2"/>
        <v>25.38</v>
      </c>
      <c r="J13" s="20">
        <f t="shared" si="3"/>
        <v>80.18</v>
      </c>
      <c r="K13" s="19">
        <v>11</v>
      </c>
      <c r="L13" s="19" t="s">
        <v>23</v>
      </c>
      <c r="M13" s="19"/>
    </row>
    <row r="14" s="3" customFormat="1" ht="20" customHeight="1" spans="1:13">
      <c r="A14" s="15" t="s">
        <v>213</v>
      </c>
      <c r="B14" s="15" t="s">
        <v>230</v>
      </c>
      <c r="C14" s="15"/>
      <c r="D14" s="16">
        <v>74.5</v>
      </c>
      <c r="E14" s="17">
        <f t="shared" si="0"/>
        <v>29.8</v>
      </c>
      <c r="F14" s="18">
        <v>83.3333333333333</v>
      </c>
      <c r="G14" s="19">
        <f t="shared" si="1"/>
        <v>25</v>
      </c>
      <c r="H14" s="20">
        <v>83.6</v>
      </c>
      <c r="I14" s="25">
        <f t="shared" si="2"/>
        <v>25.08</v>
      </c>
      <c r="J14" s="20">
        <f t="shared" si="3"/>
        <v>79.88</v>
      </c>
      <c r="K14" s="19">
        <v>12</v>
      </c>
      <c r="L14" s="19" t="s">
        <v>23</v>
      </c>
      <c r="M14" s="19"/>
    </row>
    <row r="15" s="3" customFormat="1" ht="20" customHeight="1" spans="1:13">
      <c r="A15" s="15" t="s">
        <v>213</v>
      </c>
      <c r="B15" s="15" t="s">
        <v>231</v>
      </c>
      <c r="C15" s="15"/>
      <c r="D15" s="16">
        <v>79</v>
      </c>
      <c r="E15" s="17">
        <f t="shared" si="0"/>
        <v>31.6</v>
      </c>
      <c r="F15" s="18">
        <v>80.3</v>
      </c>
      <c r="G15" s="19">
        <f t="shared" si="1"/>
        <v>24.09</v>
      </c>
      <c r="H15" s="20">
        <v>78.4</v>
      </c>
      <c r="I15" s="25">
        <f t="shared" si="2"/>
        <v>23.52</v>
      </c>
      <c r="J15" s="20">
        <f t="shared" si="3"/>
        <v>79.21</v>
      </c>
      <c r="K15" s="19">
        <v>13</v>
      </c>
      <c r="L15" s="19" t="s">
        <v>23</v>
      </c>
      <c r="M15" s="19"/>
    </row>
    <row r="16" s="3" customFormat="1" ht="20" customHeight="1" spans="1:13">
      <c r="A16" s="15" t="s">
        <v>213</v>
      </c>
      <c r="B16" s="15" t="s">
        <v>232</v>
      </c>
      <c r="C16" s="15"/>
      <c r="D16" s="16">
        <v>73.5</v>
      </c>
      <c r="E16" s="17">
        <f t="shared" si="0"/>
        <v>29.4</v>
      </c>
      <c r="F16" s="18">
        <v>86.4</v>
      </c>
      <c r="G16" s="19">
        <f t="shared" si="1"/>
        <v>25.92</v>
      </c>
      <c r="H16" s="20">
        <v>79.2</v>
      </c>
      <c r="I16" s="25">
        <f t="shared" si="2"/>
        <v>23.76</v>
      </c>
      <c r="J16" s="20">
        <f t="shared" si="3"/>
        <v>79.08</v>
      </c>
      <c r="K16" s="19">
        <v>14</v>
      </c>
      <c r="L16" s="19" t="s">
        <v>23</v>
      </c>
      <c r="M16" s="19"/>
    </row>
    <row r="17" s="3" customFormat="1" ht="20" customHeight="1" spans="1:13">
      <c r="A17" s="15" t="s">
        <v>213</v>
      </c>
      <c r="B17" s="15" t="s">
        <v>233</v>
      </c>
      <c r="C17" s="15"/>
      <c r="D17" s="16">
        <v>76.5</v>
      </c>
      <c r="E17" s="17">
        <f t="shared" si="0"/>
        <v>30.6</v>
      </c>
      <c r="F17" s="18">
        <v>81.9666666666667</v>
      </c>
      <c r="G17" s="19">
        <f t="shared" si="1"/>
        <v>24.59</v>
      </c>
      <c r="H17" s="20">
        <v>79</v>
      </c>
      <c r="I17" s="25">
        <f t="shared" si="2"/>
        <v>23.7</v>
      </c>
      <c r="J17" s="20">
        <f t="shared" si="3"/>
        <v>78.89</v>
      </c>
      <c r="K17" s="19">
        <v>15</v>
      </c>
      <c r="L17" s="19" t="s">
        <v>23</v>
      </c>
      <c r="M17" s="19"/>
    </row>
  </sheetData>
  <sortState ref="A3:O17">
    <sortCondition ref="J3:J17" descending="1"/>
  </sortState>
  <mergeCells count="2">
    <mergeCell ref="A1:M1"/>
    <mergeCell ref="A19:M19"/>
  </mergeCells>
  <conditionalFormatting sqref="D5 D9:D10 D13:D16 C3">
    <cfRule type="duplicateValues" dxfId="0" priority="1"/>
  </conditionalFormatting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义务段</vt:lpstr>
      <vt:lpstr>特殊教育</vt:lpstr>
      <vt:lpstr>中小学体育</vt:lpstr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许露艳</dc:creator>
  <cp:lastModifiedBy>朱海华</cp:lastModifiedBy>
  <dcterms:created xsi:type="dcterms:W3CDTF">2023-03-10T04:46:00Z</dcterms:created>
  <dcterms:modified xsi:type="dcterms:W3CDTF">2024-03-11T08:48:30Z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917B6392C99742F3819B578C945BE4FA_13</vt:lpwstr>
  </property>
</Properties>
</file>